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69" activeTab="4"/>
  </bookViews>
  <sheets>
    <sheet name="Тарифы ТЭ на ОТ" sheetId="1" r:id="rId1"/>
    <sheet name="Тарифы ТНос" sheetId="2" r:id="rId2"/>
    <sheet name="Тарифы откр.система" sheetId="3" r:id="rId3"/>
    <sheet name="Тарифы закр.система" sheetId="4" r:id="rId4"/>
    <sheet name="Тарифы все" sheetId="5" r:id="rId5"/>
  </sheets>
  <definedNames>
    <definedName name="_xlnm.Print_Area" localSheetId="4">'Тарифы все'!$A$1:$L$66</definedName>
    <definedName name="_xlnm.Print_Area" localSheetId="0">'Тарифы ТЭ на ОТ'!$A$1:$J$19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0"/>
          </rPr>
          <t xml:space="preserve">
изменение с 01.11.18 по 31.12.18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именение с 01.11.18 по 31.12.18
</t>
        </r>
      </text>
    </comment>
    <comment ref="F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именение с 01.11.18 по 31.12.18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I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В открытой системе тариф на теплоноситель 44 руб. без НДС, здесь 44 руб. с НДС - разобраться!!!</t>
        </r>
      </text>
    </comment>
  </commentList>
</comments>
</file>

<file path=xl/sharedStrings.xml><?xml version="1.0" encoding="utf-8"?>
<sst xmlns="http://schemas.openxmlformats.org/spreadsheetml/2006/main" count="253" uniqueCount="54">
  <si>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</si>
  <si>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</si>
  <si>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</si>
  <si>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</si>
  <si>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</si>
  <si>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</si>
  <si>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</si>
  <si>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руб./Гкал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</si>
  <si>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</si>
  <si>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</si>
  <si>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</si>
  <si>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</si>
  <si>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</si>
  <si>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</si>
  <si>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Слаутное, с. Аянка</t>
  </si>
  <si>
    <t>с. Таловка</t>
  </si>
  <si>
    <t>с. Манилы, с. Каменское</t>
  </si>
  <si>
    <t>с. Тигиль</t>
  </si>
  <si>
    <t>с. Седанка</t>
  </si>
  <si>
    <t>Компоненты</t>
  </si>
  <si>
    <t>на тепловую энергию за Гкал</t>
  </si>
  <si>
    <t xml:space="preserve">с. Тигиль </t>
  </si>
  <si>
    <t xml:space="preserve">Компонент </t>
  </si>
  <si>
    <t>на тепловую энергию за Гкал.</t>
  </si>
  <si>
    <t>на холодную воду за куб. метр</t>
  </si>
  <si>
    <t>на теплоноситель за куб.метр</t>
  </si>
  <si>
    <t>руб./м3</t>
  </si>
  <si>
    <t>1 полугодие</t>
  </si>
  <si>
    <t>2 полугодие</t>
  </si>
  <si>
    <t>2017 год</t>
  </si>
  <si>
    <t>2018 год</t>
  </si>
  <si>
    <t>на теплоноситель, руб./м3</t>
  </si>
  <si>
    <t>на тепло, руб./Гкал</t>
  </si>
  <si>
    <t>с. Аянка, с. Слаутное</t>
  </si>
  <si>
    <t>Тарифы на горячую воду в закрытой системе горячего водоснабжения, производства АО "ЮЭСК" на 2017 год
(Постановление РСТиЦ КК № 411 от 16.12.2016 г.)</t>
  </si>
  <si>
    <t>№ 298 от 26.11.2015 г.,
изм. 408 от 16.12.2016</t>
  </si>
  <si>
    <t>с. Оклан</t>
  </si>
  <si>
    <t>№ 297 от 26.11.2015 г.,
изм. 193 от 10.06.2016 г.,
изм. 407 от 16.12.2016 г.
изм. 744 от 14.12.2017 г.</t>
  </si>
  <si>
    <t>№ 298 от 26.11.2015 г.,
изм. 323 от 06.12.2016 г.,
изм. 408 от 16.12.2016 г.,
изм. 745 от 14.12.2017 г.</t>
  </si>
  <si>
    <t>№ 297 от 26.11.2015 г.,
изм. 322 от 06.12.2016 г.,
изм. 744 от 14.12.2017 г.</t>
  </si>
  <si>
    <t>№ 296 от 26.11.2015 г.,
изм. 321 от 06.12.2016 г.,
изм. 406 от 16.12.2016 г.,
изм. 824 от 19.12.2017 г.</t>
  </si>
  <si>
    <t>Тарифы на теплоноситель производства АО "ЮЭСК" на 2017 год
(Постановления РСТиЦ КК № 297, 298 от 26.11.2015 г.)</t>
  </si>
  <si>
    <t>№ 298 от 26.11.2015 г.,
изм. 408 от 16.12.2016 г.,
изм. 745 от 14.12.2017 г.</t>
  </si>
  <si>
    <t>Тарифы на горячую воду в открытой системе горячего водоснабжения производства АО "ЮЭСК" на 2017 год
(Постановления РСТиЦ КК № 298 от 26.11.2017 г. )</t>
  </si>
  <si>
    <t>Тарифы на тепловую энергию на отопление производства АО "ЮЭСК" на 2017 год
(Постановления РСТиЦ КК № 296, 297, 298, 299 от 26.11.2015 г.)</t>
  </si>
  <si>
    <t>№ 299 от 26.11.2015 г.,
изм. 324 от 06.12.2016 г.,
изм. 409 от 16.12.2016 г.,
изм. 825 от 19.12.2017 г.</t>
  </si>
  <si>
    <t>№ 299 от 26.11.2015,
изм. 410 от 14.12.2015,
изм. 409 от 16.12.2016,
изм. 825 от 19.12.2017 г.</t>
  </si>
  <si>
    <t>Тарифы на тепловую энергию на отопление производства АО "ЮЭСК" на 2018 год</t>
  </si>
  <si>
    <t>Тарифы на теплоноситель производства АО "ЮЭСК" на 2018 год</t>
  </si>
  <si>
    <t>Тарифы на горячую воду в открытой системе горячего водоснабжения производства АО "ЮЭСК" на 2018 год</t>
  </si>
  <si>
    <t>Тарифы на горячую воду в закрытой системе горячего водоснабжения производства АО "ЮЭСК" на 2018 год</t>
  </si>
  <si>
    <t>№ 826 от 19.12.2017 г., изм. № 1 от 11.01.2018 г.</t>
  </si>
  <si>
    <t>на теплоноситель, руб./м3              с 01.07.2018 по 31.10.2018</t>
  </si>
  <si>
    <t>на теплоноситель, руб./м3              с 01.11.2018 по 31.12.2018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</si>
</sst>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3"/>
      <color indexed="8"/>
      <name val="Tahoma"/>
      <family val="2"/>
    </font>
    <font>
      <sz val="12"/>
      <color indexed="8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3" fillId="1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37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4" fontId="44" fillId="0" borderId="10" xfId="0" applyNumberFormat="1" applyFont="1" applyFill="1" applyBorder="1" applyAlignment="1">
      <alignment vertical="center" wrapText="1"/>
    </xf>
    <xf numFmtId="173" fontId="9" fillId="0" borderId="0" xfId="0" applyNumberFormat="1" applyFont="1" applyAlignment="1">
      <alignment vertical="center" wrapText="1"/>
    </xf>
    <xf numFmtId="173" fontId="8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4" fontId="45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vertical="center" wrapText="1"/>
    </xf>
    <xf numFmtId="4" fontId="44" fillId="37" borderId="10" xfId="0" applyNumberFormat="1" applyFont="1" applyFill="1" applyBorder="1" applyAlignment="1">
      <alignment vertical="center" wrapText="1"/>
    </xf>
    <xf numFmtId="173" fontId="9" fillId="37" borderId="0" xfId="0" applyNumberFormat="1" applyFont="1" applyFill="1" applyAlignment="1">
      <alignment vertical="center" wrapText="1"/>
    </xf>
    <xf numFmtId="173" fontId="8" fillId="37" borderId="0" xfId="0" applyNumberFormat="1" applyFont="1" applyFill="1" applyAlignment="1">
      <alignment vertical="center" wrapText="1"/>
    </xf>
    <xf numFmtId="4" fontId="9" fillId="37" borderId="0" xfId="0" applyNumberFormat="1" applyFont="1" applyFill="1" applyAlignment="1">
      <alignment vertical="center" wrapText="1"/>
    </xf>
    <xf numFmtId="4" fontId="8" fillId="37" borderId="0" xfId="0" applyNumberFormat="1" applyFont="1" applyFill="1" applyAlignment="1">
      <alignment vertical="center" wrapText="1"/>
    </xf>
    <xf numFmtId="4" fontId="44" fillId="0" borderId="11" xfId="0" applyNumberFormat="1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left" vertical="center" wrapText="1"/>
    </xf>
    <xf numFmtId="4" fontId="8" fillId="4" borderId="0" xfId="0" applyNumberFormat="1" applyFont="1" applyFill="1" applyAlignment="1">
      <alignment vertical="center" wrapText="1"/>
    </xf>
    <xf numFmtId="4" fontId="3" fillId="10" borderId="10" xfId="0" applyNumberFormat="1" applyFont="1" applyFill="1" applyBorder="1" applyAlignment="1">
      <alignment vertical="center" wrapText="1"/>
    </xf>
    <xf numFmtId="4" fontId="3" fillId="10" borderId="0" xfId="0" applyNumberFormat="1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0" borderId="11" xfId="0" applyNumberFormat="1" applyFont="1" applyFill="1" applyBorder="1" applyAlignment="1">
      <alignment vertical="center" wrapText="1"/>
    </xf>
    <xf numFmtId="4" fontId="3" fillId="10" borderId="14" xfId="0" applyNumberFormat="1" applyFont="1" applyFill="1" applyBorder="1" applyAlignment="1">
      <alignment vertical="center" wrapText="1"/>
    </xf>
    <xf numFmtId="4" fontId="3" fillId="38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vertical="center" wrapText="1"/>
    </xf>
    <xf numFmtId="4" fontId="3" fillId="10" borderId="15" xfId="0" applyNumberFormat="1" applyFont="1" applyFill="1" applyBorder="1" applyAlignment="1">
      <alignment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3" fillId="10" borderId="19" xfId="0" applyNumberFormat="1" applyFont="1" applyFill="1" applyBorder="1" applyAlignment="1">
      <alignment horizontal="left" vertical="center" wrapText="1"/>
    </xf>
    <xf numFmtId="4" fontId="3" fillId="10" borderId="0" xfId="0" applyNumberFormat="1" applyFont="1" applyFill="1" applyBorder="1" applyAlignment="1">
      <alignment horizontal="left" vertical="center" wrapText="1"/>
    </xf>
    <xf numFmtId="4" fontId="3" fillId="10" borderId="20" xfId="0" applyNumberFormat="1" applyFont="1" applyFill="1" applyBorder="1" applyAlignment="1">
      <alignment vertical="center" wrapText="1"/>
    </xf>
    <xf numFmtId="4" fontId="3" fillId="10" borderId="21" xfId="0" applyNumberFormat="1" applyFont="1" applyFill="1" applyBorder="1" applyAlignment="1">
      <alignment vertical="center" wrapText="1"/>
    </xf>
    <xf numFmtId="4" fontId="3" fillId="10" borderId="11" xfId="0" applyNumberFormat="1" applyFont="1" applyFill="1" applyBorder="1" applyAlignment="1">
      <alignment horizontal="center" vertical="center" wrapText="1"/>
    </xf>
    <xf numFmtId="4" fontId="3" fillId="10" borderId="14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4" borderId="10" xfId="0" applyNumberFormat="1" applyFont="1" applyFill="1" applyBorder="1" applyAlignment="1">
      <alignment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12" xfId="0" applyNumberFormat="1" applyFont="1" applyFill="1" applyBorder="1" applyAlignment="1">
      <alignment horizontal="center" vertical="center" wrapText="1"/>
    </xf>
    <xf numFmtId="4" fontId="44" fillId="4" borderId="16" xfId="0" applyNumberFormat="1" applyFont="1" applyFill="1" applyBorder="1" applyAlignment="1">
      <alignment horizontal="center" vertical="center" wrapText="1"/>
    </xf>
    <xf numFmtId="4" fontId="44" fillId="4" borderId="12" xfId="0" applyNumberFormat="1" applyFont="1" applyFill="1" applyBorder="1" applyAlignment="1">
      <alignment horizontal="center" vertical="center" wrapText="1"/>
    </xf>
    <xf numFmtId="4" fontId="44" fillId="4" borderId="13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vertical="center" wrapText="1"/>
    </xf>
    <xf numFmtId="4" fontId="44" fillId="0" borderId="15" xfId="0" applyNumberFormat="1" applyFont="1" applyFill="1" applyBorder="1" applyAlignment="1">
      <alignment vertical="center" wrapText="1"/>
    </xf>
    <xf numFmtId="4" fontId="44" fillId="0" borderId="14" xfId="0" applyNumberFormat="1" applyFont="1" applyFill="1" applyBorder="1" applyAlignment="1">
      <alignment vertical="center" wrapText="1"/>
    </xf>
    <xf numFmtId="4" fontId="8" fillId="4" borderId="11" xfId="0" applyNumberFormat="1" applyFont="1" applyFill="1" applyBorder="1" applyAlignment="1">
      <alignment vertical="center" wrapText="1"/>
    </xf>
    <xf numFmtId="4" fontId="8" fillId="4" borderId="14" xfId="0" applyNumberFormat="1" applyFont="1" applyFill="1" applyBorder="1" applyAlignment="1">
      <alignment vertical="center" wrapText="1"/>
    </xf>
    <xf numFmtId="4" fontId="8" fillId="4" borderId="15" xfId="0" applyNumberFormat="1" applyFont="1" applyFill="1" applyBorder="1" applyAlignment="1">
      <alignment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left" vertical="center" wrapText="1"/>
    </xf>
    <xf numFmtId="4" fontId="44" fillId="0" borderId="11" xfId="0" applyNumberFormat="1" applyFont="1" applyFill="1" applyBorder="1" applyAlignment="1">
      <alignment horizontal="left" vertical="center" wrapText="1"/>
    </xf>
    <xf numFmtId="4" fontId="44" fillId="0" borderId="15" xfId="0" applyNumberFormat="1" applyFont="1" applyFill="1" applyBorder="1" applyAlignment="1">
      <alignment horizontal="left" vertical="center" wrapText="1"/>
    </xf>
    <xf numFmtId="4" fontId="44" fillId="0" borderId="16" xfId="0" applyNumberFormat="1" applyFont="1" applyFill="1" applyBorder="1" applyAlignment="1">
      <alignment horizontal="left" vertical="center" wrapText="1"/>
    </xf>
    <xf numFmtId="4" fontId="44" fillId="0" borderId="13" xfId="0" applyNumberFormat="1" applyFont="1" applyFill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left" vertical="center" wrapText="1"/>
    </xf>
    <xf numFmtId="4" fontId="44" fillId="0" borderId="22" xfId="0" applyNumberFormat="1" applyFont="1" applyFill="1" applyBorder="1" applyAlignment="1">
      <alignment horizontal="left" vertical="center" wrapText="1"/>
    </xf>
    <xf numFmtId="4" fontId="44" fillId="0" borderId="23" xfId="0" applyNumberFormat="1" applyFont="1" applyFill="1" applyBorder="1" applyAlignment="1">
      <alignment horizontal="left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44" fillId="0" borderId="14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90" zoomScaleSheetLayoutView="90" zoomScalePageLayoutView="0" workbookViewId="0" topLeftCell="A1">
      <selection activeCell="B8" sqref="B8"/>
    </sheetView>
  </sheetViews>
  <sheetFormatPr defaultColWidth="9.140625" defaultRowHeight="15"/>
  <cols>
    <col min="1" max="1" width="26.00390625" style="1" customWidth="1"/>
    <col min="2" max="2" width="29.7109375" style="1" customWidth="1"/>
    <col min="3" max="10" width="11.7109375" style="1" customWidth="1"/>
    <col min="11" max="12" width="2.57421875" style="16" customWidth="1"/>
    <col min="13" max="13" width="11.7109375" style="1" bestFit="1" customWidth="1"/>
    <col min="14" max="16384" width="9.140625" style="1" customWidth="1"/>
  </cols>
  <sheetData>
    <row r="1" spans="1:12" ht="31.5" customHeight="1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14"/>
      <c r="L1" s="14"/>
    </row>
    <row r="2" spans="10:12" ht="12.75">
      <c r="J2" s="2" t="s">
        <v>7</v>
      </c>
      <c r="K2" s="15"/>
      <c r="L2" s="15"/>
    </row>
    <row r="3" spans="1:12" s="3" customFormat="1" ht="37.5" customHeight="1">
      <c r="A3" s="61" t="s">
        <v>0</v>
      </c>
      <c r="B3" s="61" t="s">
        <v>2</v>
      </c>
      <c r="C3" s="60" t="s">
        <v>3</v>
      </c>
      <c r="D3" s="60"/>
      <c r="E3" s="60"/>
      <c r="F3" s="60"/>
      <c r="G3" s="60" t="s">
        <v>4</v>
      </c>
      <c r="H3" s="60"/>
      <c r="I3" s="60"/>
      <c r="J3" s="60"/>
      <c r="K3" s="12"/>
      <c r="L3" s="12"/>
    </row>
    <row r="4" spans="1:12" s="3" customFormat="1" ht="12.75" customHeight="1">
      <c r="A4" s="62"/>
      <c r="B4" s="62"/>
      <c r="C4" s="63" t="s">
        <v>30</v>
      </c>
      <c r="D4" s="63"/>
      <c r="E4" s="63"/>
      <c r="F4" s="63"/>
      <c r="G4" s="63"/>
      <c r="H4" s="63"/>
      <c r="I4" s="63"/>
      <c r="J4" s="63"/>
      <c r="K4" s="12"/>
      <c r="L4" s="12"/>
    </row>
    <row r="5" spans="1:12" s="3" customFormat="1" ht="12.75" customHeight="1">
      <c r="A5" s="62"/>
      <c r="B5" s="62"/>
      <c r="C5" s="60" t="s">
        <v>27</v>
      </c>
      <c r="D5" s="60"/>
      <c r="E5" s="60" t="s">
        <v>28</v>
      </c>
      <c r="F5" s="60"/>
      <c r="G5" s="60" t="s">
        <v>27</v>
      </c>
      <c r="H5" s="60"/>
      <c r="I5" s="60" t="s">
        <v>28</v>
      </c>
      <c r="J5" s="60"/>
      <c r="K5" s="12"/>
      <c r="L5" s="12"/>
    </row>
    <row r="6" spans="1:12" s="3" customFormat="1" ht="12.75">
      <c r="A6" s="62"/>
      <c r="B6" s="62"/>
      <c r="C6" s="5" t="s">
        <v>5</v>
      </c>
      <c r="D6" s="5" t="s">
        <v>6</v>
      </c>
      <c r="E6" s="5" t="s">
        <v>5</v>
      </c>
      <c r="F6" s="5" t="s">
        <v>6</v>
      </c>
      <c r="G6" s="5" t="s">
        <v>5</v>
      </c>
      <c r="H6" s="5" t="s">
        <v>6</v>
      </c>
      <c r="I6" s="5" t="s">
        <v>5</v>
      </c>
      <c r="J6" s="5" t="s">
        <v>6</v>
      </c>
      <c r="K6" s="12"/>
      <c r="L6" s="12"/>
    </row>
    <row r="7" spans="1:12" s="3" customFormat="1" ht="12.75">
      <c r="A7" s="64" t="s">
        <v>8</v>
      </c>
      <c r="B7" s="64"/>
      <c r="C7" s="64"/>
      <c r="D7" s="64"/>
      <c r="E7" s="64"/>
      <c r="F7" s="64"/>
      <c r="G7" s="64"/>
      <c r="H7" s="64"/>
      <c r="I7" s="64"/>
      <c r="J7" s="64"/>
      <c r="K7" s="12"/>
      <c r="L7" s="12"/>
    </row>
    <row r="8" spans="1:12" s="3" customFormat="1" ht="55.5" customHeight="1">
      <c r="A8" s="6" t="s">
        <v>1</v>
      </c>
      <c r="B8" s="17" t="s">
        <v>40</v>
      </c>
      <c r="C8" s="8">
        <v>12262.35</v>
      </c>
      <c r="D8" s="4">
        <f>C8*1.18</f>
        <v>14469.573</v>
      </c>
      <c r="E8" s="8">
        <v>12831.59</v>
      </c>
      <c r="F8" s="4">
        <f>E8*1.18</f>
        <v>15141.2762</v>
      </c>
      <c r="G8" s="4">
        <f>H8/1.18</f>
        <v>1779.6610169491526</v>
      </c>
      <c r="H8" s="8">
        <v>2100</v>
      </c>
      <c r="I8" s="4">
        <f>J8/1.18</f>
        <v>1898.3050847457628</v>
      </c>
      <c r="J8" s="8">
        <v>2240</v>
      </c>
      <c r="K8" s="12"/>
      <c r="L8" s="12"/>
    </row>
    <row r="9" spans="1:12" s="3" customFormat="1" ht="12.75">
      <c r="A9" s="64" t="s">
        <v>9</v>
      </c>
      <c r="B9" s="64"/>
      <c r="C9" s="64"/>
      <c r="D9" s="64"/>
      <c r="E9" s="64"/>
      <c r="F9" s="64"/>
      <c r="G9" s="64"/>
      <c r="H9" s="64"/>
      <c r="I9" s="64"/>
      <c r="J9" s="64"/>
      <c r="K9" s="12"/>
      <c r="L9" s="12"/>
    </row>
    <row r="10" spans="1:12" s="3" customFormat="1" ht="21" customHeight="1">
      <c r="A10" s="6" t="s">
        <v>10</v>
      </c>
      <c r="B10" s="65" t="s">
        <v>39</v>
      </c>
      <c r="C10" s="8">
        <v>11549.73</v>
      </c>
      <c r="D10" s="4">
        <f>C10*1.18</f>
        <v>13628.6814</v>
      </c>
      <c r="E10" s="8">
        <v>12427.64</v>
      </c>
      <c r="F10" s="4">
        <f>E10*1.18</f>
        <v>14664.615199999998</v>
      </c>
      <c r="G10" s="4">
        <f>H10/1.18</f>
        <v>2610.169491525424</v>
      </c>
      <c r="H10" s="8">
        <v>3080</v>
      </c>
      <c r="I10" s="4">
        <f>J10/1.18</f>
        <v>2741.5254237288136</v>
      </c>
      <c r="J10" s="8">
        <v>3235</v>
      </c>
      <c r="K10" s="12"/>
      <c r="L10" s="12"/>
    </row>
    <row r="11" spans="1:12" s="3" customFormat="1" ht="21" customHeight="1">
      <c r="A11" s="6" t="s">
        <v>11</v>
      </c>
      <c r="B11" s="65"/>
      <c r="C11" s="13">
        <f>C10</f>
        <v>11549.73</v>
      </c>
      <c r="D11" s="4">
        <f>C11*1.18</f>
        <v>13628.6814</v>
      </c>
      <c r="E11" s="13">
        <f>E10</f>
        <v>12427.64</v>
      </c>
      <c r="F11" s="4">
        <f>E11*1.18</f>
        <v>14664.615199999998</v>
      </c>
      <c r="G11" s="4">
        <f>H11/1.18</f>
        <v>2542.3728813559323</v>
      </c>
      <c r="H11" s="8">
        <v>3000</v>
      </c>
      <c r="I11" s="4">
        <f>J11/1.18</f>
        <v>2686.4406779661017</v>
      </c>
      <c r="J11" s="8">
        <v>3170</v>
      </c>
      <c r="K11" s="12"/>
      <c r="L11" s="12"/>
    </row>
    <row r="12" spans="1:12" s="3" customFormat="1" ht="12.75">
      <c r="A12" s="64" t="s">
        <v>12</v>
      </c>
      <c r="B12" s="64"/>
      <c r="C12" s="64"/>
      <c r="D12" s="64"/>
      <c r="E12" s="64"/>
      <c r="F12" s="64"/>
      <c r="G12" s="64"/>
      <c r="H12" s="64"/>
      <c r="I12" s="64"/>
      <c r="J12" s="64"/>
      <c r="K12" s="12"/>
      <c r="L12" s="12"/>
    </row>
    <row r="13" spans="1:12" s="3" customFormat="1" ht="15" customHeight="1">
      <c r="A13" s="6" t="s">
        <v>16</v>
      </c>
      <c r="B13" s="61" t="s">
        <v>38</v>
      </c>
      <c r="C13" s="8">
        <v>12800</v>
      </c>
      <c r="D13" s="4">
        <f>C13*1.18</f>
        <v>15104</v>
      </c>
      <c r="E13" s="8">
        <v>13219.7</v>
      </c>
      <c r="F13" s="4">
        <f>E13*1.18</f>
        <v>15599.246</v>
      </c>
      <c r="G13" s="4">
        <f>H13/1.18</f>
        <v>2271.1864406779664</v>
      </c>
      <c r="H13" s="8">
        <v>2680</v>
      </c>
      <c r="I13" s="4">
        <f>J13/1.18</f>
        <v>2406.7796610169494</v>
      </c>
      <c r="J13" s="8">
        <v>2840</v>
      </c>
      <c r="K13" s="12"/>
      <c r="L13" s="12"/>
    </row>
    <row r="14" spans="1:12" s="3" customFormat="1" ht="15" customHeight="1">
      <c r="A14" s="6" t="s">
        <v>14</v>
      </c>
      <c r="B14" s="62"/>
      <c r="C14" s="13">
        <f>C13</f>
        <v>12800</v>
      </c>
      <c r="D14" s="4">
        <f>C14*1.18</f>
        <v>15104</v>
      </c>
      <c r="E14" s="13">
        <f>E13</f>
        <v>13219.7</v>
      </c>
      <c r="F14" s="4">
        <f>E14*1.18</f>
        <v>15599.246</v>
      </c>
      <c r="G14" s="4">
        <f>H14/1.18</f>
        <v>2406.7796610169494</v>
      </c>
      <c r="H14" s="8">
        <v>2840</v>
      </c>
      <c r="I14" s="4">
        <f>J14/1.18</f>
        <v>2550.8474576271187</v>
      </c>
      <c r="J14" s="8">
        <v>3010</v>
      </c>
      <c r="K14" s="12"/>
      <c r="L14" s="12"/>
    </row>
    <row r="15" spans="1:12" s="3" customFormat="1" ht="15" customHeight="1">
      <c r="A15" s="6" t="s">
        <v>15</v>
      </c>
      <c r="B15" s="62"/>
      <c r="C15" s="13">
        <f>C14</f>
        <v>12800</v>
      </c>
      <c r="D15" s="4">
        <f>C15*1.18</f>
        <v>15104</v>
      </c>
      <c r="E15" s="13">
        <f>E14</f>
        <v>13219.7</v>
      </c>
      <c r="F15" s="4">
        <f>E15*1.18</f>
        <v>15599.246</v>
      </c>
      <c r="G15" s="4">
        <f>H15/1.18</f>
        <v>2271.1864406779664</v>
      </c>
      <c r="H15" s="8">
        <v>2680</v>
      </c>
      <c r="I15" s="4">
        <f>J15/1.18</f>
        <v>2398.305084745763</v>
      </c>
      <c r="J15" s="8">
        <v>2830</v>
      </c>
      <c r="K15" s="12"/>
      <c r="L15" s="12"/>
    </row>
    <row r="16" spans="1:12" s="3" customFormat="1" ht="15" customHeight="1">
      <c r="A16" s="28" t="s">
        <v>36</v>
      </c>
      <c r="B16" s="66"/>
      <c r="C16" s="13">
        <f>C15</f>
        <v>12800</v>
      </c>
      <c r="D16" s="4">
        <f>C16*1.18</f>
        <v>15104</v>
      </c>
      <c r="E16" s="13">
        <f>E15</f>
        <v>13219.7</v>
      </c>
      <c r="F16" s="4">
        <f>E16*1.18</f>
        <v>15599.246</v>
      </c>
      <c r="G16" s="4">
        <f>H16/1.18</f>
        <v>2271.1864406779664</v>
      </c>
      <c r="H16" s="8">
        <v>2680</v>
      </c>
      <c r="I16" s="4">
        <f>J16/1.18</f>
        <v>2398.305084745763</v>
      </c>
      <c r="J16" s="8">
        <v>2830</v>
      </c>
      <c r="K16" s="12"/>
      <c r="L16" s="12"/>
    </row>
    <row r="17" spans="1:12" s="3" customFormat="1" ht="12.75">
      <c r="A17" s="64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12"/>
      <c r="L17" s="12"/>
    </row>
    <row r="18" spans="1:12" s="3" customFormat="1" ht="30" customHeight="1">
      <c r="A18" s="6" t="s">
        <v>17</v>
      </c>
      <c r="B18" s="65" t="s">
        <v>45</v>
      </c>
      <c r="C18" s="8">
        <v>11589.37</v>
      </c>
      <c r="D18" s="4">
        <f>C18*1.18</f>
        <v>13675.4566</v>
      </c>
      <c r="E18" s="8">
        <v>12692.17</v>
      </c>
      <c r="F18" s="4">
        <f>E18*1.18</f>
        <v>14976.7606</v>
      </c>
      <c r="G18" s="4">
        <f>H18/1.18</f>
        <v>1644.0677966101696</v>
      </c>
      <c r="H18" s="8">
        <v>1940</v>
      </c>
      <c r="I18" s="4">
        <f>J18/1.18</f>
        <v>1728.813559322034</v>
      </c>
      <c r="J18" s="8">
        <v>2040</v>
      </c>
      <c r="K18" s="12"/>
      <c r="L18" s="12"/>
    </row>
    <row r="19" spans="1:12" s="3" customFormat="1" ht="30" customHeight="1">
      <c r="A19" s="6" t="s">
        <v>18</v>
      </c>
      <c r="B19" s="65"/>
      <c r="C19" s="13">
        <f>C18</f>
        <v>11589.37</v>
      </c>
      <c r="D19" s="4">
        <f>C19*1.18</f>
        <v>13675.4566</v>
      </c>
      <c r="E19" s="13">
        <f>E18</f>
        <v>12692.17</v>
      </c>
      <c r="F19" s="4">
        <f>E19*1.18</f>
        <v>14976.7606</v>
      </c>
      <c r="G19" s="4">
        <f>H19/1.18</f>
        <v>2838.983050847458</v>
      </c>
      <c r="H19" s="8">
        <v>3350</v>
      </c>
      <c r="I19" s="4">
        <f>J19/1.18</f>
        <v>2978.813559322034</v>
      </c>
      <c r="J19" s="8">
        <v>3515</v>
      </c>
      <c r="K19" s="12"/>
      <c r="L19" s="12"/>
    </row>
  </sheetData>
  <sheetProtection/>
  <mergeCells count="17">
    <mergeCell ref="A7:J7"/>
    <mergeCell ref="B18:B19"/>
    <mergeCell ref="A12:J12"/>
    <mergeCell ref="A17:J17"/>
    <mergeCell ref="A9:J9"/>
    <mergeCell ref="B10:B11"/>
    <mergeCell ref="B13:B16"/>
    <mergeCell ref="A1:J1"/>
    <mergeCell ref="C5:D5"/>
    <mergeCell ref="E5:F5"/>
    <mergeCell ref="G5:H5"/>
    <mergeCell ref="I5:J5"/>
    <mergeCell ref="C3:F3"/>
    <mergeCell ref="G3:J3"/>
    <mergeCell ref="A3:A6"/>
    <mergeCell ref="B3:B6"/>
    <mergeCell ref="C4:J4"/>
  </mergeCells>
  <printOptions/>
  <pageMargins left="0.2362204724409449" right="0.2362204724409449" top="0.2755905511811024" bottom="0.7480314960629921" header="0.31496062992125984" footer="0.31496062992125984"/>
  <pageSetup fitToWidth="3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90" zoomScaleSheetLayoutView="90" zoomScalePageLayoutView="0" workbookViewId="0" topLeftCell="A1">
      <selection activeCell="E10" sqref="E10"/>
    </sheetView>
  </sheetViews>
  <sheetFormatPr defaultColWidth="9.140625" defaultRowHeight="15"/>
  <cols>
    <col min="1" max="1" width="26.00390625" style="1" customWidth="1"/>
    <col min="2" max="2" width="34.140625" style="1" customWidth="1"/>
    <col min="3" max="10" width="11.7109375" style="1" customWidth="1"/>
    <col min="11" max="12" width="2.57421875" style="16" customWidth="1"/>
    <col min="13" max="13" width="11.7109375" style="1" bestFit="1" customWidth="1"/>
    <col min="14" max="16384" width="9.140625" style="1" customWidth="1"/>
  </cols>
  <sheetData>
    <row r="1" spans="1:12" ht="33" customHeight="1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14"/>
      <c r="L1" s="14"/>
    </row>
    <row r="2" spans="10:12" ht="12.75">
      <c r="J2" s="2" t="s">
        <v>7</v>
      </c>
      <c r="K2" s="15"/>
      <c r="L2" s="15"/>
    </row>
    <row r="3" spans="1:12" s="3" customFormat="1" ht="37.5" customHeight="1">
      <c r="A3" s="61" t="s">
        <v>0</v>
      </c>
      <c r="B3" s="61" t="s">
        <v>2</v>
      </c>
      <c r="C3" s="60" t="s">
        <v>3</v>
      </c>
      <c r="D3" s="60"/>
      <c r="E3" s="60"/>
      <c r="F3" s="60"/>
      <c r="G3" s="60" t="s">
        <v>4</v>
      </c>
      <c r="H3" s="60"/>
      <c r="I3" s="60"/>
      <c r="J3" s="60"/>
      <c r="K3" s="12"/>
      <c r="L3" s="12"/>
    </row>
    <row r="4" spans="1:12" s="3" customFormat="1" ht="12.75" customHeight="1">
      <c r="A4" s="62"/>
      <c r="B4" s="62"/>
      <c r="C4" s="63" t="s">
        <v>30</v>
      </c>
      <c r="D4" s="63"/>
      <c r="E4" s="63"/>
      <c r="F4" s="63"/>
      <c r="G4" s="63"/>
      <c r="H4" s="63"/>
      <c r="I4" s="63"/>
      <c r="J4" s="63"/>
      <c r="K4" s="12"/>
      <c r="L4" s="12"/>
    </row>
    <row r="5" spans="1:12" s="3" customFormat="1" ht="12.75" customHeight="1">
      <c r="A5" s="62"/>
      <c r="B5" s="62"/>
      <c r="C5" s="60" t="s">
        <v>27</v>
      </c>
      <c r="D5" s="60"/>
      <c r="E5" s="60" t="s">
        <v>28</v>
      </c>
      <c r="F5" s="60"/>
      <c r="G5" s="60" t="s">
        <v>27</v>
      </c>
      <c r="H5" s="60"/>
      <c r="I5" s="60" t="s">
        <v>28</v>
      </c>
      <c r="J5" s="60"/>
      <c r="K5" s="12"/>
      <c r="L5" s="12"/>
    </row>
    <row r="6" spans="1:12" s="3" customFormat="1" ht="12.75">
      <c r="A6" s="62"/>
      <c r="B6" s="62"/>
      <c r="C6" s="5" t="s">
        <v>5</v>
      </c>
      <c r="D6" s="5" t="s">
        <v>6</v>
      </c>
      <c r="E6" s="5" t="s">
        <v>5</v>
      </c>
      <c r="F6" s="5" t="s">
        <v>6</v>
      </c>
      <c r="G6" s="5" t="s">
        <v>5</v>
      </c>
      <c r="H6" s="5" t="s">
        <v>6</v>
      </c>
      <c r="I6" s="5" t="s">
        <v>5</v>
      </c>
      <c r="J6" s="5" t="s">
        <v>6</v>
      </c>
      <c r="K6" s="12"/>
      <c r="L6" s="12"/>
    </row>
    <row r="7" spans="1:12" s="3" customFormat="1" ht="12.75">
      <c r="A7" s="64" t="s">
        <v>8</v>
      </c>
      <c r="B7" s="64"/>
      <c r="C7" s="64"/>
      <c r="D7" s="64"/>
      <c r="E7" s="64"/>
      <c r="F7" s="64"/>
      <c r="G7" s="64"/>
      <c r="H7" s="64"/>
      <c r="I7" s="64"/>
      <c r="J7" s="64"/>
      <c r="K7" s="12"/>
      <c r="L7" s="12"/>
    </row>
    <row r="8" spans="1:12" s="3" customFormat="1" ht="54" customHeight="1">
      <c r="A8" s="6" t="s">
        <v>1</v>
      </c>
      <c r="B8" s="30" t="s">
        <v>40</v>
      </c>
      <c r="C8" s="8">
        <v>119.02</v>
      </c>
      <c r="D8" s="4">
        <f>C8*1.18</f>
        <v>140.44359999999998</v>
      </c>
      <c r="E8" s="8">
        <v>128.9</v>
      </c>
      <c r="F8" s="4">
        <f>E8*1.18</f>
        <v>152.102</v>
      </c>
      <c r="G8" s="4">
        <f>H8/1.18</f>
        <v>77.96610169491525</v>
      </c>
      <c r="H8" s="8">
        <v>92</v>
      </c>
      <c r="I8" s="4">
        <f>J8/1.18</f>
        <v>76.27118644067797</v>
      </c>
      <c r="J8" s="8">
        <v>90</v>
      </c>
      <c r="K8" s="12"/>
      <c r="L8" s="12"/>
    </row>
    <row r="9" spans="1:12" s="3" customFormat="1" ht="12.75">
      <c r="A9" s="64" t="s">
        <v>9</v>
      </c>
      <c r="B9" s="64"/>
      <c r="C9" s="64"/>
      <c r="D9" s="64"/>
      <c r="E9" s="64"/>
      <c r="F9" s="64"/>
      <c r="G9" s="64"/>
      <c r="H9" s="64"/>
      <c r="I9" s="64"/>
      <c r="J9" s="64"/>
      <c r="K9" s="12"/>
      <c r="L9" s="12"/>
    </row>
    <row r="10" spans="1:12" s="3" customFormat="1" ht="27.75" customHeight="1">
      <c r="A10" s="6" t="s">
        <v>10</v>
      </c>
      <c r="B10" s="65" t="s">
        <v>37</v>
      </c>
      <c r="C10" s="8">
        <v>31.73</v>
      </c>
      <c r="D10" s="4">
        <f>C10*1.18</f>
        <v>37.4414</v>
      </c>
      <c r="E10" s="8">
        <v>47.8</v>
      </c>
      <c r="F10" s="4">
        <f>E10*1.18</f>
        <v>56.403999999999996</v>
      </c>
      <c r="G10" s="4">
        <f>H10/1.18</f>
        <v>23.728813559322035</v>
      </c>
      <c r="H10" s="8">
        <v>28</v>
      </c>
      <c r="I10" s="4">
        <f>J10/1.18</f>
        <v>24.915254237288135</v>
      </c>
      <c r="J10" s="8">
        <v>29.4</v>
      </c>
      <c r="K10" s="12"/>
      <c r="L10" s="12"/>
    </row>
    <row r="11" spans="1:12" s="3" customFormat="1" ht="27.75" customHeight="1">
      <c r="A11" s="6" t="s">
        <v>11</v>
      </c>
      <c r="B11" s="65"/>
      <c r="C11" s="13">
        <f>C10</f>
        <v>31.73</v>
      </c>
      <c r="D11" s="4">
        <f>C11*1.18</f>
        <v>37.4414</v>
      </c>
      <c r="E11" s="13">
        <f>E10</f>
        <v>47.8</v>
      </c>
      <c r="F11" s="4">
        <f>E11*1.18</f>
        <v>56.403999999999996</v>
      </c>
      <c r="G11" s="4">
        <f>H11/1.18</f>
        <v>23.728813559322035</v>
      </c>
      <c r="H11" s="13">
        <f>H10</f>
        <v>28</v>
      </c>
      <c r="I11" s="4">
        <f>J11/1.18</f>
        <v>24.915254237288135</v>
      </c>
      <c r="J11" s="13">
        <f>J10</f>
        <v>29.4</v>
      </c>
      <c r="K11" s="12"/>
      <c r="L11" s="12"/>
    </row>
    <row r="12" spans="1:12" s="3" customFormat="1" ht="12.75">
      <c r="A12" s="64" t="s">
        <v>12</v>
      </c>
      <c r="B12" s="64"/>
      <c r="C12" s="64"/>
      <c r="D12" s="64"/>
      <c r="E12" s="64"/>
      <c r="F12" s="64"/>
      <c r="G12" s="64"/>
      <c r="H12" s="64"/>
      <c r="I12" s="64"/>
      <c r="J12" s="64"/>
      <c r="K12" s="12"/>
      <c r="L12" s="12"/>
    </row>
    <row r="13" spans="1:12" s="3" customFormat="1" ht="21" customHeight="1">
      <c r="A13" s="6" t="s">
        <v>16</v>
      </c>
      <c r="B13" s="65" t="s">
        <v>42</v>
      </c>
      <c r="C13" s="8">
        <v>116.46</v>
      </c>
      <c r="D13" s="4">
        <f>C13*1.18</f>
        <v>137.4228</v>
      </c>
      <c r="E13" s="8">
        <v>120.33</v>
      </c>
      <c r="F13" s="4">
        <f>E13*1.18</f>
        <v>141.9894</v>
      </c>
      <c r="G13" s="4">
        <f>H13/1.18</f>
        <v>81.35593220338984</v>
      </c>
      <c r="H13" s="8">
        <v>96</v>
      </c>
      <c r="I13" s="4">
        <f>J13/1.18</f>
        <v>76.27118644067797</v>
      </c>
      <c r="J13" s="8">
        <v>90</v>
      </c>
      <c r="K13" s="12"/>
      <c r="L13" s="12"/>
    </row>
    <row r="14" spans="1:12" s="3" customFormat="1" ht="21" customHeight="1">
      <c r="A14" s="6" t="s">
        <v>14</v>
      </c>
      <c r="B14" s="65"/>
      <c r="C14" s="8">
        <v>83.93</v>
      </c>
      <c r="D14" s="4">
        <f>C14*1.18</f>
        <v>99.0374</v>
      </c>
      <c r="E14" s="8">
        <v>85.46</v>
      </c>
      <c r="F14" s="4">
        <f>E14*1.18</f>
        <v>100.84279999999998</v>
      </c>
      <c r="G14" s="4">
        <f>H14/1.18</f>
        <v>82.20338983050848</v>
      </c>
      <c r="H14" s="8">
        <v>97</v>
      </c>
      <c r="I14" s="4">
        <f>J14/1.18</f>
        <v>76.27118644067797</v>
      </c>
      <c r="J14" s="8">
        <v>90</v>
      </c>
      <c r="K14" s="12"/>
      <c r="L14" s="12"/>
    </row>
    <row r="15" spans="1:12" s="3" customFormat="1" ht="12.75">
      <c r="A15" s="64" t="s">
        <v>13</v>
      </c>
      <c r="B15" s="64"/>
      <c r="C15" s="64"/>
      <c r="D15" s="64"/>
      <c r="E15" s="64"/>
      <c r="F15" s="64"/>
      <c r="G15" s="64"/>
      <c r="H15" s="64"/>
      <c r="I15" s="64"/>
      <c r="J15" s="64"/>
      <c r="K15" s="12"/>
      <c r="L15" s="12"/>
    </row>
    <row r="16" spans="1:12" s="3" customFormat="1" ht="57" customHeight="1">
      <c r="A16" s="6" t="s">
        <v>17</v>
      </c>
      <c r="B16" s="9" t="s">
        <v>46</v>
      </c>
      <c r="C16" s="8">
        <v>203.27</v>
      </c>
      <c r="D16" s="4">
        <f>C16*1.18</f>
        <v>239.8586</v>
      </c>
      <c r="E16" s="8">
        <v>207.88</v>
      </c>
      <c r="F16" s="4">
        <f>E16*1.18</f>
        <v>245.2984</v>
      </c>
      <c r="G16" s="4">
        <f>H16/1.18</f>
        <v>44.00000000000001</v>
      </c>
      <c r="H16" s="8">
        <v>51.92</v>
      </c>
      <c r="I16" s="4">
        <f>J16/1.18</f>
        <v>47</v>
      </c>
      <c r="J16" s="8">
        <v>55.46</v>
      </c>
      <c r="K16" s="12"/>
      <c r="L16" s="12"/>
    </row>
  </sheetData>
  <sheetProtection/>
  <mergeCells count="16">
    <mergeCell ref="A15:J15"/>
    <mergeCell ref="A3:A6"/>
    <mergeCell ref="B3:B6"/>
    <mergeCell ref="A12:J12"/>
    <mergeCell ref="C4:J4"/>
    <mergeCell ref="A9:J9"/>
    <mergeCell ref="B10:B11"/>
    <mergeCell ref="A7:J7"/>
    <mergeCell ref="B13:B14"/>
    <mergeCell ref="A1:J1"/>
    <mergeCell ref="C3:F3"/>
    <mergeCell ref="G3:J3"/>
    <mergeCell ref="C5:D5"/>
    <mergeCell ref="E5:F5"/>
    <mergeCell ref="G5:H5"/>
    <mergeCell ref="I5:J5"/>
  </mergeCells>
  <printOptions/>
  <pageMargins left="0.24" right="0.23" top="0.2755905511811024" bottom="0.7480314960629921" header="0.31496062992125984" footer="0.31496062992125984"/>
  <pageSetup fitToHeight="1" fitToWidth="1" horizontalDpi="180" verticalDpi="180" orientation="landscape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="90" zoomScaleSheetLayoutView="90" zoomScalePageLayoutView="0" workbookViewId="0" topLeftCell="A1">
      <selection activeCell="D12" sqref="D12:G13"/>
    </sheetView>
  </sheetViews>
  <sheetFormatPr defaultColWidth="9.140625" defaultRowHeight="15"/>
  <cols>
    <col min="1" max="1" width="26.00390625" style="1" customWidth="1"/>
    <col min="2" max="2" width="24.421875" style="1" hidden="1" customWidth="1"/>
    <col min="3" max="3" width="30.57421875" style="1" customWidth="1"/>
    <col min="4" max="11" width="11.7109375" style="1" customWidth="1"/>
    <col min="12" max="13" width="2.57421875" style="16" customWidth="1"/>
    <col min="14" max="14" width="11.7109375" style="1" bestFit="1" customWidth="1"/>
    <col min="15" max="16384" width="9.140625" style="1" customWidth="1"/>
  </cols>
  <sheetData>
    <row r="1" spans="1:13" s="24" customFormat="1" ht="30.75" customHeight="1">
      <c r="A1" s="59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22"/>
      <c r="M1" s="23"/>
    </row>
    <row r="2" spans="11:13" s="24" customFormat="1" ht="30">
      <c r="K2" s="25" t="s">
        <v>7</v>
      </c>
      <c r="L2" s="26"/>
      <c r="M2" s="26"/>
    </row>
    <row r="3" spans="1:13" s="3" customFormat="1" ht="37.5" customHeight="1">
      <c r="A3" s="65" t="s">
        <v>0</v>
      </c>
      <c r="B3" s="65" t="s">
        <v>2</v>
      </c>
      <c r="C3" s="60" t="s">
        <v>22</v>
      </c>
      <c r="D3" s="60" t="s">
        <v>3</v>
      </c>
      <c r="E3" s="60"/>
      <c r="F3" s="60"/>
      <c r="G3" s="60"/>
      <c r="H3" s="60" t="s">
        <v>4</v>
      </c>
      <c r="I3" s="60"/>
      <c r="J3" s="60"/>
      <c r="K3" s="60"/>
      <c r="L3" s="12"/>
      <c r="M3" s="12"/>
    </row>
    <row r="4" spans="1:13" s="3" customFormat="1" ht="12.75" customHeight="1">
      <c r="A4" s="65"/>
      <c r="B4" s="65"/>
      <c r="C4" s="60"/>
      <c r="D4" s="63" t="s">
        <v>30</v>
      </c>
      <c r="E4" s="63"/>
      <c r="F4" s="63"/>
      <c r="G4" s="63"/>
      <c r="H4" s="63"/>
      <c r="I4" s="63"/>
      <c r="J4" s="63"/>
      <c r="K4" s="63"/>
      <c r="L4" s="12"/>
      <c r="M4" s="12"/>
    </row>
    <row r="5" spans="1:13" s="3" customFormat="1" ht="12.75" customHeight="1">
      <c r="A5" s="65"/>
      <c r="B5" s="65"/>
      <c r="C5" s="60"/>
      <c r="D5" s="60" t="s">
        <v>27</v>
      </c>
      <c r="E5" s="60"/>
      <c r="F5" s="60" t="s">
        <v>28</v>
      </c>
      <c r="G5" s="60"/>
      <c r="H5" s="60" t="s">
        <v>27</v>
      </c>
      <c r="I5" s="60"/>
      <c r="J5" s="60" t="s">
        <v>28</v>
      </c>
      <c r="K5" s="60"/>
      <c r="L5" s="12"/>
      <c r="M5" s="12"/>
    </row>
    <row r="6" spans="1:13" s="3" customFormat="1" ht="12.75">
      <c r="A6" s="65"/>
      <c r="B6" s="65"/>
      <c r="C6" s="60"/>
      <c r="D6" s="27" t="s">
        <v>5</v>
      </c>
      <c r="E6" s="27" t="s">
        <v>6</v>
      </c>
      <c r="F6" s="27" t="s">
        <v>5</v>
      </c>
      <c r="G6" s="27" t="s">
        <v>6</v>
      </c>
      <c r="H6" s="27" t="s">
        <v>5</v>
      </c>
      <c r="I6" s="27" t="s">
        <v>6</v>
      </c>
      <c r="J6" s="27" t="s">
        <v>5</v>
      </c>
      <c r="K6" s="27" t="s">
        <v>6</v>
      </c>
      <c r="L6" s="12"/>
      <c r="M6" s="12"/>
    </row>
    <row r="7" spans="1:13" s="3" customFormat="1" ht="12.75" customHeight="1">
      <c r="A7" s="11"/>
      <c r="B7" s="11"/>
      <c r="C7" s="11"/>
      <c r="D7" s="70" t="s">
        <v>8</v>
      </c>
      <c r="E7" s="70"/>
      <c r="F7" s="70"/>
      <c r="G7" s="70"/>
      <c r="H7" s="70"/>
      <c r="I7" s="70"/>
      <c r="J7" s="70"/>
      <c r="K7" s="71"/>
      <c r="L7" s="12"/>
      <c r="M7" s="12"/>
    </row>
    <row r="8" spans="1:13" s="3" customFormat="1" ht="12.75">
      <c r="A8" s="74" t="s">
        <v>1</v>
      </c>
      <c r="B8" s="6"/>
      <c r="C8" s="18" t="s">
        <v>32</v>
      </c>
      <c r="D8" s="8">
        <v>12262.35</v>
      </c>
      <c r="E8" s="4">
        <f>D8*1.18</f>
        <v>14469.573</v>
      </c>
      <c r="F8" s="8">
        <v>12831.59</v>
      </c>
      <c r="G8" s="4">
        <f>F8*1.18</f>
        <v>15141.2762</v>
      </c>
      <c r="H8" s="4">
        <f>I8/1.18</f>
        <v>1779.6610169491526</v>
      </c>
      <c r="I8" s="8">
        <v>2100</v>
      </c>
      <c r="J8" s="4">
        <f>K8/1.18</f>
        <v>1898.3050847457628</v>
      </c>
      <c r="K8" s="8">
        <v>2240</v>
      </c>
      <c r="L8" s="12"/>
      <c r="M8" s="12"/>
    </row>
    <row r="9" spans="1:13" s="3" customFormat="1" ht="12.75">
      <c r="A9" s="75"/>
      <c r="B9" s="17"/>
      <c r="C9" s="18" t="s">
        <v>31</v>
      </c>
      <c r="D9" s="8">
        <v>119.02</v>
      </c>
      <c r="E9" s="4">
        <f>D9*1.18</f>
        <v>140.44359999999998</v>
      </c>
      <c r="F9" s="8">
        <v>128.9</v>
      </c>
      <c r="G9" s="4">
        <f>F9*1.18</f>
        <v>152.102</v>
      </c>
      <c r="H9" s="4">
        <f>I9/1.18</f>
        <v>77.96610169491525</v>
      </c>
      <c r="I9" s="8">
        <v>92</v>
      </c>
      <c r="J9" s="4">
        <f>K9/1.18</f>
        <v>76.27118644067797</v>
      </c>
      <c r="K9" s="8">
        <v>90</v>
      </c>
      <c r="L9" s="12"/>
      <c r="M9" s="12"/>
    </row>
    <row r="10" spans="1:13" s="3" customFormat="1" ht="12.75" customHeight="1">
      <c r="A10" s="11"/>
      <c r="B10" s="11"/>
      <c r="C10" s="11"/>
      <c r="D10" s="68" t="s">
        <v>9</v>
      </c>
      <c r="E10" s="68"/>
      <c r="F10" s="68"/>
      <c r="G10" s="68"/>
      <c r="H10" s="68"/>
      <c r="I10" s="68"/>
      <c r="J10" s="68"/>
      <c r="K10" s="69"/>
      <c r="L10" s="12"/>
      <c r="M10" s="12"/>
    </row>
    <row r="11" spans="1:13" s="3" customFormat="1" ht="12.75">
      <c r="A11" s="72" t="s">
        <v>10</v>
      </c>
      <c r="B11" s="9"/>
      <c r="C11" s="10" t="s">
        <v>32</v>
      </c>
      <c r="D11" s="8">
        <v>11549.73</v>
      </c>
      <c r="E11" s="4">
        <f>D11*1.18</f>
        <v>13628.6814</v>
      </c>
      <c r="F11" s="8">
        <v>12427.64</v>
      </c>
      <c r="G11" s="4">
        <f aca="true" t="shared" si="0" ref="G11:G16">F11*1.18</f>
        <v>14664.615199999998</v>
      </c>
      <c r="H11" s="4">
        <f>I11/1.18</f>
        <v>2610.169491525424</v>
      </c>
      <c r="I11" s="8">
        <v>3080</v>
      </c>
      <c r="J11" s="4">
        <f>K11/1.18</f>
        <v>2741.5254237288136</v>
      </c>
      <c r="K11" s="8">
        <v>3235</v>
      </c>
      <c r="L11" s="12"/>
      <c r="M11" s="12"/>
    </row>
    <row r="12" spans="1:13" s="3" customFormat="1" ht="38.25">
      <c r="A12" s="73"/>
      <c r="B12" s="9"/>
      <c r="C12" s="18" t="s">
        <v>52</v>
      </c>
      <c r="D12" s="8">
        <v>31.73</v>
      </c>
      <c r="E12" s="4">
        <f>D12*1.18</f>
        <v>37.4414</v>
      </c>
      <c r="F12" s="8">
        <v>35.71</v>
      </c>
      <c r="G12" s="4">
        <f t="shared" si="0"/>
        <v>42.1378</v>
      </c>
      <c r="H12" s="4">
        <f>I12/1.18</f>
        <v>23.728813559322035</v>
      </c>
      <c r="I12" s="8">
        <v>28</v>
      </c>
      <c r="J12" s="4">
        <f>K12/1.18</f>
        <v>24.915254237288135</v>
      </c>
      <c r="K12" s="8">
        <v>29.4</v>
      </c>
      <c r="L12" s="12"/>
      <c r="M12" s="12"/>
    </row>
    <row r="13" spans="1:13" s="3" customFormat="1" ht="38.25">
      <c r="A13" s="73"/>
      <c r="B13" s="54"/>
      <c r="C13" s="18" t="s">
        <v>53</v>
      </c>
      <c r="D13" s="8"/>
      <c r="E13" s="4"/>
      <c r="F13" s="8">
        <v>47.8</v>
      </c>
      <c r="G13" s="4">
        <f t="shared" si="0"/>
        <v>56.403999999999996</v>
      </c>
      <c r="H13" s="4"/>
      <c r="I13" s="8"/>
      <c r="J13" s="4"/>
      <c r="K13" s="8"/>
      <c r="L13" s="12"/>
      <c r="M13" s="12"/>
    </row>
    <row r="14" spans="1:13" s="3" customFormat="1" ht="12.75">
      <c r="A14" s="72" t="s">
        <v>11</v>
      </c>
      <c r="B14" s="9"/>
      <c r="C14" s="10" t="s">
        <v>32</v>
      </c>
      <c r="D14" s="13">
        <f>D11</f>
        <v>11549.73</v>
      </c>
      <c r="E14" s="4">
        <f>D14*1.18</f>
        <v>13628.6814</v>
      </c>
      <c r="F14" s="13">
        <f>F11</f>
        <v>12427.64</v>
      </c>
      <c r="G14" s="4">
        <f t="shared" si="0"/>
        <v>14664.615199999998</v>
      </c>
      <c r="H14" s="4">
        <f>I14/1.18</f>
        <v>2542.3728813559323</v>
      </c>
      <c r="I14" s="8">
        <v>3000</v>
      </c>
      <c r="J14" s="4">
        <f>K14/1.18</f>
        <v>2686.4406779661017</v>
      </c>
      <c r="K14" s="8">
        <v>3170</v>
      </c>
      <c r="L14" s="12"/>
      <c r="M14" s="12"/>
    </row>
    <row r="15" spans="1:13" s="3" customFormat="1" ht="38.25">
      <c r="A15" s="73"/>
      <c r="B15" s="9"/>
      <c r="C15" s="18" t="s">
        <v>52</v>
      </c>
      <c r="D15" s="8">
        <v>31.73</v>
      </c>
      <c r="E15" s="4">
        <f>D15*1.18</f>
        <v>37.4414</v>
      </c>
      <c r="F15" s="8">
        <v>35.71</v>
      </c>
      <c r="G15" s="4">
        <f t="shared" si="0"/>
        <v>42.1378</v>
      </c>
      <c r="H15" s="4">
        <f>I15/1.18</f>
        <v>23.728813559322035</v>
      </c>
      <c r="I15" s="13">
        <f>I12</f>
        <v>28</v>
      </c>
      <c r="J15" s="4">
        <f>K15/1.18</f>
        <v>24.915254237288135</v>
      </c>
      <c r="K15" s="13">
        <f>K12</f>
        <v>29.4</v>
      </c>
      <c r="L15" s="12"/>
      <c r="M15" s="12"/>
    </row>
    <row r="16" spans="1:13" s="3" customFormat="1" ht="38.25">
      <c r="A16" s="73"/>
      <c r="B16" s="55"/>
      <c r="C16" s="18" t="s">
        <v>53</v>
      </c>
      <c r="D16" s="8"/>
      <c r="E16" s="4"/>
      <c r="F16" s="8">
        <v>47.8</v>
      </c>
      <c r="G16" s="4">
        <f t="shared" si="0"/>
        <v>56.403999999999996</v>
      </c>
      <c r="H16" s="4"/>
      <c r="I16" s="57"/>
      <c r="J16" s="56"/>
      <c r="K16" s="58"/>
      <c r="L16" s="12"/>
      <c r="M16" s="12"/>
    </row>
    <row r="17" spans="1:13" s="3" customFormat="1" ht="12.75" customHeight="1">
      <c r="A17" s="11"/>
      <c r="B17" s="11"/>
      <c r="C17" s="11"/>
      <c r="D17" s="67" t="s">
        <v>12</v>
      </c>
      <c r="E17" s="68"/>
      <c r="F17" s="68"/>
      <c r="G17" s="68"/>
      <c r="H17" s="68"/>
      <c r="I17" s="68"/>
      <c r="J17" s="68"/>
      <c r="K17" s="69"/>
      <c r="L17" s="12"/>
      <c r="M17" s="12"/>
    </row>
    <row r="18" spans="1:13" s="3" customFormat="1" ht="12.75">
      <c r="A18" s="65" t="s">
        <v>16</v>
      </c>
      <c r="B18" s="6"/>
      <c r="C18" s="7" t="s">
        <v>32</v>
      </c>
      <c r="D18" s="8">
        <v>12800</v>
      </c>
      <c r="E18" s="4">
        <f>D18*1.18</f>
        <v>15104</v>
      </c>
      <c r="F18" s="8">
        <v>13219.7</v>
      </c>
      <c r="G18" s="4">
        <f>F18*1.18</f>
        <v>15599.246</v>
      </c>
      <c r="H18" s="4">
        <f>I18/1.18</f>
        <v>2271.1864406779664</v>
      </c>
      <c r="I18" s="8">
        <v>2680</v>
      </c>
      <c r="J18" s="4">
        <f>K18/1.18</f>
        <v>2406.7796610169494</v>
      </c>
      <c r="K18" s="8">
        <v>2840</v>
      </c>
      <c r="L18" s="12"/>
      <c r="M18" s="12"/>
    </row>
    <row r="19" spans="1:13" s="3" customFormat="1" ht="12.75">
      <c r="A19" s="65"/>
      <c r="B19" s="6"/>
      <c r="C19" s="7" t="s">
        <v>31</v>
      </c>
      <c r="D19" s="8">
        <v>116.46</v>
      </c>
      <c r="E19" s="4">
        <f>D19*1.18</f>
        <v>137.4228</v>
      </c>
      <c r="F19" s="8">
        <v>120.33</v>
      </c>
      <c r="G19" s="4">
        <f>F19*1.18</f>
        <v>141.9894</v>
      </c>
      <c r="H19" s="4">
        <f>I19/1.18</f>
        <v>81.35593220338984</v>
      </c>
      <c r="I19" s="8">
        <v>96</v>
      </c>
      <c r="J19" s="4">
        <f>K19/1.18</f>
        <v>76.27118644067797</v>
      </c>
      <c r="K19" s="8">
        <v>90</v>
      </c>
      <c r="L19" s="12"/>
      <c r="M19" s="12"/>
    </row>
    <row r="20" spans="1:13" s="3" customFormat="1" ht="12.75">
      <c r="A20" s="65" t="s">
        <v>33</v>
      </c>
      <c r="B20" s="6"/>
      <c r="C20" s="7" t="s">
        <v>32</v>
      </c>
      <c r="D20" s="8">
        <v>12800</v>
      </c>
      <c r="E20" s="4">
        <f>D20*1.18</f>
        <v>15104</v>
      </c>
      <c r="F20" s="8">
        <v>13219.7</v>
      </c>
      <c r="G20" s="4">
        <f>F20*1.18</f>
        <v>15599.246</v>
      </c>
      <c r="H20" s="4">
        <f>I20/1.18</f>
        <v>2406.7796610169494</v>
      </c>
      <c r="I20" s="8">
        <v>2840</v>
      </c>
      <c r="J20" s="4">
        <f>K20/1.18</f>
        <v>2550.8474576271187</v>
      </c>
      <c r="K20" s="8">
        <v>3010</v>
      </c>
      <c r="L20" s="12"/>
      <c r="M20" s="12"/>
    </row>
    <row r="21" spans="1:13" s="3" customFormat="1" ht="12.75">
      <c r="A21" s="65"/>
      <c r="B21" s="6"/>
      <c r="C21" s="7" t="s">
        <v>31</v>
      </c>
      <c r="D21" s="8">
        <v>83.93</v>
      </c>
      <c r="E21" s="4">
        <f>D21*1.18</f>
        <v>99.0374</v>
      </c>
      <c r="F21" s="8">
        <v>85.46</v>
      </c>
      <c r="G21" s="4">
        <f>F21*1.18</f>
        <v>100.84279999999998</v>
      </c>
      <c r="H21" s="4">
        <f>I21/1.18</f>
        <v>82.20338983050848</v>
      </c>
      <c r="I21" s="8">
        <v>97</v>
      </c>
      <c r="J21" s="4">
        <f>K21/1.18</f>
        <v>76.27118644067797</v>
      </c>
      <c r="K21" s="8">
        <v>90</v>
      </c>
      <c r="L21" s="12"/>
      <c r="M21" s="12"/>
    </row>
    <row r="22" spans="1:13" s="3" customFormat="1" ht="12.75" customHeight="1">
      <c r="A22" s="11"/>
      <c r="B22" s="11"/>
      <c r="C22" s="11"/>
      <c r="D22" s="67" t="s">
        <v>13</v>
      </c>
      <c r="E22" s="68"/>
      <c r="F22" s="68"/>
      <c r="G22" s="68"/>
      <c r="H22" s="68"/>
      <c r="I22" s="68"/>
      <c r="J22" s="68"/>
      <c r="K22" s="69"/>
      <c r="L22" s="12"/>
      <c r="M22" s="12"/>
    </row>
    <row r="23" spans="1:13" s="3" customFormat="1" ht="12.75">
      <c r="A23" s="65" t="s">
        <v>17</v>
      </c>
      <c r="B23" s="9"/>
      <c r="C23" s="10" t="s">
        <v>32</v>
      </c>
      <c r="D23" s="8">
        <v>11589.37</v>
      </c>
      <c r="E23" s="4">
        <f>D23*1.18</f>
        <v>13675.4566</v>
      </c>
      <c r="F23" s="8">
        <v>12692.17</v>
      </c>
      <c r="G23" s="4">
        <f>F23*1.18</f>
        <v>14976.7606</v>
      </c>
      <c r="H23" s="4">
        <f>I23/1.18</f>
        <v>1644.0677966101696</v>
      </c>
      <c r="I23" s="8">
        <v>1940</v>
      </c>
      <c r="J23" s="4">
        <f>K23/1.18</f>
        <v>1728.813559322034</v>
      </c>
      <c r="K23" s="8">
        <v>2040</v>
      </c>
      <c r="L23" s="12"/>
      <c r="M23" s="12"/>
    </row>
    <row r="24" spans="1:13" s="3" customFormat="1" ht="12.75">
      <c r="A24" s="65"/>
      <c r="B24" s="9"/>
      <c r="C24" s="10" t="s">
        <v>31</v>
      </c>
      <c r="D24" s="8">
        <v>203.27</v>
      </c>
      <c r="E24" s="4">
        <f>D24*1.18</f>
        <v>239.8586</v>
      </c>
      <c r="F24" s="8">
        <v>207.88</v>
      </c>
      <c r="G24" s="4">
        <f>F24*1.18</f>
        <v>245.2984</v>
      </c>
      <c r="H24" s="4">
        <f>I24/1.18</f>
        <v>44.00000000000001</v>
      </c>
      <c r="I24" s="8">
        <v>51.92</v>
      </c>
      <c r="J24" s="4">
        <f>K24/1.18</f>
        <v>47</v>
      </c>
      <c r="K24" s="8">
        <v>55.46</v>
      </c>
      <c r="L24" s="12"/>
      <c r="M24" s="12"/>
    </row>
  </sheetData>
  <sheetProtection/>
  <mergeCells count="21">
    <mergeCell ref="D17:K17"/>
    <mergeCell ref="A8:A9"/>
    <mergeCell ref="A1:K1"/>
    <mergeCell ref="A3:A6"/>
    <mergeCell ref="B3:B6"/>
    <mergeCell ref="D3:G3"/>
    <mergeCell ref="H3:K3"/>
    <mergeCell ref="D10:K10"/>
    <mergeCell ref="D5:E5"/>
    <mergeCell ref="F5:G5"/>
    <mergeCell ref="D4:K4"/>
    <mergeCell ref="A23:A24"/>
    <mergeCell ref="D22:K22"/>
    <mergeCell ref="D7:K7"/>
    <mergeCell ref="H5:I5"/>
    <mergeCell ref="J5:K5"/>
    <mergeCell ref="C3:C6"/>
    <mergeCell ref="A14:A16"/>
    <mergeCell ref="A11:A13"/>
    <mergeCell ref="A20:A21"/>
    <mergeCell ref="A18:A19"/>
  </mergeCells>
  <printOptions/>
  <pageMargins left="0.24" right="0.23" top="0.2755905511811024" bottom="0.7480314960629921" header="0.31496062992125984" footer="0.31496062992125984"/>
  <pageSetup fitToHeight="1" fitToWidth="1" horizontalDpi="180" verticalDpi="18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view="pageBreakPreview" zoomScale="9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24" sqref="K24"/>
    </sheetView>
  </sheetViews>
  <sheetFormatPr defaultColWidth="9.140625" defaultRowHeight="15"/>
  <cols>
    <col min="1" max="1" width="26.00390625" style="1" customWidth="1"/>
    <col min="2" max="2" width="24.421875" style="1" hidden="1" customWidth="1"/>
    <col min="3" max="3" width="29.8515625" style="1" customWidth="1"/>
    <col min="4" max="11" width="11.7109375" style="1" customWidth="1"/>
    <col min="12" max="12" width="2.57421875" style="16" customWidth="1"/>
    <col min="13" max="13" width="11.7109375" style="1" bestFit="1" customWidth="1"/>
    <col min="14" max="16384" width="9.140625" style="1" customWidth="1"/>
  </cols>
  <sheetData>
    <row r="1" spans="1:12" ht="30.75" customHeight="1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21"/>
    </row>
    <row r="2" spans="11:12" ht="12.75">
      <c r="K2" s="2"/>
      <c r="L2" s="15"/>
    </row>
    <row r="3" spans="1:12" s="3" customFormat="1" ht="37.5" customHeight="1">
      <c r="A3" s="61" t="s">
        <v>0</v>
      </c>
      <c r="B3" s="61" t="s">
        <v>2</v>
      </c>
      <c r="C3" s="76" t="s">
        <v>22</v>
      </c>
      <c r="D3" s="60" t="s">
        <v>3</v>
      </c>
      <c r="E3" s="60"/>
      <c r="F3" s="60"/>
      <c r="G3" s="60"/>
      <c r="H3" s="60" t="s">
        <v>4</v>
      </c>
      <c r="I3" s="60"/>
      <c r="J3" s="60"/>
      <c r="K3" s="60"/>
      <c r="L3" s="12"/>
    </row>
    <row r="4" spans="1:12" s="3" customFormat="1" ht="12.75" customHeight="1">
      <c r="A4" s="62"/>
      <c r="B4" s="62"/>
      <c r="C4" s="77"/>
      <c r="D4" s="63" t="s">
        <v>29</v>
      </c>
      <c r="E4" s="63"/>
      <c r="F4" s="63"/>
      <c r="G4" s="63"/>
      <c r="H4" s="63"/>
      <c r="I4" s="63"/>
      <c r="J4" s="63"/>
      <c r="K4" s="63"/>
      <c r="L4" s="12"/>
    </row>
    <row r="5" spans="1:12" s="3" customFormat="1" ht="12.75" customHeight="1">
      <c r="A5" s="62"/>
      <c r="B5" s="62"/>
      <c r="C5" s="77"/>
      <c r="D5" s="60" t="s">
        <v>27</v>
      </c>
      <c r="E5" s="60"/>
      <c r="F5" s="60" t="s">
        <v>28</v>
      </c>
      <c r="G5" s="60"/>
      <c r="H5" s="60" t="s">
        <v>27</v>
      </c>
      <c r="I5" s="60"/>
      <c r="J5" s="60" t="s">
        <v>28</v>
      </c>
      <c r="K5" s="60"/>
      <c r="L5" s="12"/>
    </row>
    <row r="6" spans="1:12" s="3" customFormat="1" ht="12.75">
      <c r="A6" s="62"/>
      <c r="B6" s="62"/>
      <c r="C6" s="77"/>
      <c r="D6" s="19" t="s">
        <v>5</v>
      </c>
      <c r="E6" s="19" t="s">
        <v>6</v>
      </c>
      <c r="F6" s="19" t="s">
        <v>5</v>
      </c>
      <c r="G6" s="19" t="s">
        <v>6</v>
      </c>
      <c r="H6" s="19" t="s">
        <v>5</v>
      </c>
      <c r="I6" s="19" t="s">
        <v>6</v>
      </c>
      <c r="J6" s="19" t="s">
        <v>5</v>
      </c>
      <c r="K6" s="19" t="s">
        <v>6</v>
      </c>
      <c r="L6" s="12"/>
    </row>
    <row r="7" spans="1:12" s="3" customFormat="1" ht="12.75" customHeight="1">
      <c r="A7" s="11"/>
      <c r="B7" s="11"/>
      <c r="C7" s="11"/>
      <c r="D7" s="67" t="s">
        <v>13</v>
      </c>
      <c r="E7" s="68"/>
      <c r="F7" s="68"/>
      <c r="G7" s="68"/>
      <c r="H7" s="68"/>
      <c r="I7" s="68"/>
      <c r="J7" s="68"/>
      <c r="K7" s="69"/>
      <c r="L7" s="12"/>
    </row>
    <row r="8" spans="1:12" s="3" customFormat="1" ht="12.75">
      <c r="A8" s="65" t="s">
        <v>17</v>
      </c>
      <c r="B8" s="20"/>
      <c r="C8" s="18" t="s">
        <v>32</v>
      </c>
      <c r="D8" s="8">
        <v>11589.37</v>
      </c>
      <c r="E8" s="4">
        <f>D8*1.18</f>
        <v>13675.4566</v>
      </c>
      <c r="F8" s="8">
        <v>12692.17</v>
      </c>
      <c r="G8" s="4">
        <f>F8*1.18</f>
        <v>14976.7606</v>
      </c>
      <c r="H8" s="4">
        <f>I8/1.18</f>
        <v>1644.0677966101696</v>
      </c>
      <c r="I8" s="8">
        <v>1940</v>
      </c>
      <c r="J8" s="4">
        <f>K8/1.18</f>
        <v>1728.813559322034</v>
      </c>
      <c r="K8" s="8">
        <v>2040</v>
      </c>
      <c r="L8" s="12"/>
    </row>
    <row r="9" spans="1:12" s="3" customFormat="1" ht="12.75">
      <c r="A9" s="65"/>
      <c r="B9" s="20"/>
      <c r="C9" s="18" t="s">
        <v>31</v>
      </c>
      <c r="D9" s="8">
        <v>203.27</v>
      </c>
      <c r="E9" s="4">
        <f>D9*1.18</f>
        <v>239.8586</v>
      </c>
      <c r="F9" s="8">
        <v>207.88</v>
      </c>
      <c r="G9" s="4">
        <f>F9*1.18</f>
        <v>245.2984</v>
      </c>
      <c r="H9" s="4">
        <f>I9/1.18</f>
        <v>44.00000000000001</v>
      </c>
      <c r="I9" s="29">
        <v>51.92</v>
      </c>
      <c r="J9" s="4">
        <f>K9/1.18</f>
        <v>47</v>
      </c>
      <c r="K9" s="29">
        <v>55.46</v>
      </c>
      <c r="L9" s="12"/>
    </row>
    <row r="16" ht="12.75"/>
    <row r="17" ht="12.75"/>
    <row r="18" ht="12.75"/>
  </sheetData>
  <sheetProtection/>
  <mergeCells count="13">
    <mergeCell ref="H3:K3"/>
    <mergeCell ref="D5:E5"/>
    <mergeCell ref="F5:G5"/>
    <mergeCell ref="H5:I5"/>
    <mergeCell ref="J5:K5"/>
    <mergeCell ref="D4:K4"/>
    <mergeCell ref="A8:A9"/>
    <mergeCell ref="D7:K7"/>
    <mergeCell ref="A1:K1"/>
    <mergeCell ref="A3:A6"/>
    <mergeCell ref="B3:B6"/>
    <mergeCell ref="C3:C6"/>
    <mergeCell ref="D3:G3"/>
  </mergeCells>
  <printOptions/>
  <pageMargins left="0.24" right="0.23" top="0.2755905511811024" bottom="0.7480314960629921" header="0.31496062992125984" footer="0.31496062992125984"/>
  <pageSetup fitToHeight="1" fitToWidth="1" horizontalDpi="180" verticalDpi="18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="90" zoomScaleNormal="80" zoomScaleSheetLayoutView="90" zoomScalePageLayoutView="0" workbookViewId="0" topLeftCell="A52">
      <selection activeCell="O26" sqref="O26"/>
    </sheetView>
  </sheetViews>
  <sheetFormatPr defaultColWidth="9.140625" defaultRowHeight="15"/>
  <cols>
    <col min="1" max="1" width="25.421875" style="31" customWidth="1"/>
    <col min="2" max="2" width="21.28125" style="31" customWidth="1"/>
    <col min="3" max="9" width="11.7109375" style="31" customWidth="1"/>
    <col min="10" max="10" width="12.28125" style="31" customWidth="1"/>
    <col min="11" max="12" width="13.28125" style="31" customWidth="1"/>
    <col min="13" max="13" width="9.140625" style="31" customWidth="1"/>
    <col min="14" max="14" width="11.7109375" style="31" bestFit="1" customWidth="1"/>
    <col min="15" max="16384" width="9.140625" style="31" customWidth="1"/>
  </cols>
  <sheetData>
    <row r="1" spans="1:10" ht="11.25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</row>
    <row r="2" ht="15" customHeight="1">
      <c r="J2" s="37" t="s">
        <v>7</v>
      </c>
    </row>
    <row r="3" spans="1:10" ht="40.5" customHeight="1">
      <c r="A3" s="90" t="s">
        <v>0</v>
      </c>
      <c r="B3" s="90" t="s">
        <v>2</v>
      </c>
      <c r="C3" s="81" t="s">
        <v>3</v>
      </c>
      <c r="D3" s="83"/>
      <c r="E3" s="83"/>
      <c r="F3" s="82"/>
      <c r="G3" s="81" t="str">
        <f>'Тарифы ТЭ на ОТ'!G3:J3</f>
        <v>Льготные тарифы для населения и исполнителей коммунальных услуг</v>
      </c>
      <c r="H3" s="83"/>
      <c r="I3" s="83"/>
      <c r="J3" s="82"/>
    </row>
    <row r="4" spans="1:10" ht="12.75" customHeight="1">
      <c r="A4" s="91"/>
      <c r="B4" s="91"/>
      <c r="C4" s="81" t="str">
        <f>'Тарифы ТЭ на ОТ'!C5:D5</f>
        <v>1 полугодие</v>
      </c>
      <c r="D4" s="82"/>
      <c r="E4" s="81" t="str">
        <f>'Тарифы ТЭ на ОТ'!E5:F5</f>
        <v>2 полугодие</v>
      </c>
      <c r="F4" s="82"/>
      <c r="G4" s="81" t="str">
        <f>'Тарифы ТЭ на ОТ'!G5:H5</f>
        <v>1 полугодие</v>
      </c>
      <c r="H4" s="82"/>
      <c r="I4" s="81" t="str">
        <f>'Тарифы ТЭ на ОТ'!I5:J5</f>
        <v>2 полугодие</v>
      </c>
      <c r="J4" s="82"/>
    </row>
    <row r="5" spans="1:10" ht="11.25">
      <c r="A5" s="92"/>
      <c r="B5" s="92"/>
      <c r="C5" s="32" t="s">
        <v>5</v>
      </c>
      <c r="D5" s="32" t="s">
        <v>6</v>
      </c>
      <c r="E5" s="32" t="s">
        <v>5</v>
      </c>
      <c r="F5" s="32" t="s">
        <v>6</v>
      </c>
      <c r="G5" s="32" t="s">
        <v>5</v>
      </c>
      <c r="H5" s="32" t="s">
        <v>6</v>
      </c>
      <c r="I5" s="32" t="s">
        <v>5</v>
      </c>
      <c r="J5" s="32" t="s">
        <v>6</v>
      </c>
    </row>
    <row r="6" spans="1:10" ht="11.25">
      <c r="A6" s="81" t="s">
        <v>8</v>
      </c>
      <c r="B6" s="83"/>
      <c r="C6" s="83"/>
      <c r="D6" s="83"/>
      <c r="E6" s="83"/>
      <c r="F6" s="83"/>
      <c r="G6" s="83"/>
      <c r="H6" s="83"/>
      <c r="I6" s="83"/>
      <c r="J6" s="82"/>
    </row>
    <row r="7" spans="1:13" s="42" customFormat="1" ht="48.75" customHeight="1">
      <c r="A7" s="38" t="s">
        <v>1</v>
      </c>
      <c r="B7" s="38" t="str">
        <f>'Тарифы ТЭ на ОТ'!B8</f>
        <v>№ 296 от 26.11.2015 г.,
изм. 321 от 06.12.2016 г.,
изм. 406 от 16.12.2016 г.,
изм. 824 от 19.12.2017 г.</v>
      </c>
      <c r="C7" s="33">
        <f>'Тарифы ТЭ на ОТ'!C8</f>
        <v>12262.35</v>
      </c>
      <c r="D7" s="33">
        <f>'Тарифы ТЭ на ОТ'!D8</f>
        <v>14469.573</v>
      </c>
      <c r="E7" s="33">
        <f>'Тарифы ТЭ на ОТ'!E8</f>
        <v>12831.59</v>
      </c>
      <c r="F7" s="33">
        <f>'Тарифы ТЭ на ОТ'!F8</f>
        <v>15141.2762</v>
      </c>
      <c r="G7" s="33">
        <f>'Тарифы ТЭ на ОТ'!G8</f>
        <v>1779.6610169491526</v>
      </c>
      <c r="H7" s="33">
        <f>'Тарифы ТЭ на ОТ'!H8</f>
        <v>2100</v>
      </c>
      <c r="I7" s="33">
        <f>'Тарифы ТЭ на ОТ'!I8</f>
        <v>1898.3050847457628</v>
      </c>
      <c r="J7" s="33">
        <f>'Тарифы ТЭ на ОТ'!J8</f>
        <v>2240</v>
      </c>
      <c r="K7" s="39"/>
      <c r="L7" s="40"/>
      <c r="M7" s="41"/>
    </row>
    <row r="8" spans="1:13" ht="11.25">
      <c r="A8" s="84" t="s">
        <v>9</v>
      </c>
      <c r="B8" s="85"/>
      <c r="C8" s="85"/>
      <c r="D8" s="85"/>
      <c r="E8" s="85"/>
      <c r="F8" s="85"/>
      <c r="G8" s="85"/>
      <c r="H8" s="85"/>
      <c r="I8" s="85"/>
      <c r="J8" s="86"/>
      <c r="K8" s="43"/>
      <c r="L8" s="39"/>
      <c r="M8" s="41"/>
    </row>
    <row r="9" spans="1:13" ht="24" customHeight="1">
      <c r="A9" s="38" t="s">
        <v>10</v>
      </c>
      <c r="B9" s="87" t="str">
        <f>'Тарифы ТЭ на ОТ'!B10</f>
        <v>№ 297 от 26.11.2015 г.,
изм. 322 от 06.12.2016 г.,
изм. 744 от 14.12.2017 г.</v>
      </c>
      <c r="C9" s="34">
        <f>'Тарифы ТЭ на ОТ'!C10</f>
        <v>11549.73</v>
      </c>
      <c r="D9" s="34">
        <f>'Тарифы ТЭ на ОТ'!D10</f>
        <v>13628.6814</v>
      </c>
      <c r="E9" s="34">
        <f>'Тарифы ТЭ на ОТ'!E10</f>
        <v>12427.64</v>
      </c>
      <c r="F9" s="34">
        <f>'Тарифы ТЭ на ОТ'!F10</f>
        <v>14664.615199999998</v>
      </c>
      <c r="G9" s="34">
        <f>'Тарифы ТЭ на ОТ'!G10</f>
        <v>2610.169491525424</v>
      </c>
      <c r="H9" s="34">
        <f>'Тарифы ТЭ на ОТ'!H10</f>
        <v>3080</v>
      </c>
      <c r="I9" s="34">
        <f>'Тарифы ТЭ на ОТ'!I10</f>
        <v>2741.5254237288136</v>
      </c>
      <c r="J9" s="34">
        <f>'Тарифы ТЭ на ОТ'!J10</f>
        <v>3235</v>
      </c>
      <c r="K9" s="39"/>
      <c r="L9" s="40"/>
      <c r="M9" s="41"/>
    </row>
    <row r="10" spans="1:13" s="48" customFormat="1" ht="21.75" customHeight="1">
      <c r="A10" s="44" t="s">
        <v>11</v>
      </c>
      <c r="B10" s="88"/>
      <c r="C10" s="35">
        <f>'Тарифы ТЭ на ОТ'!C11</f>
        <v>11549.73</v>
      </c>
      <c r="D10" s="35">
        <f>'Тарифы ТЭ на ОТ'!D11</f>
        <v>13628.6814</v>
      </c>
      <c r="E10" s="35">
        <f>'Тарифы ТЭ на ОТ'!E11</f>
        <v>12427.64</v>
      </c>
      <c r="F10" s="35">
        <f>'Тарифы ТЭ на ОТ'!F11</f>
        <v>14664.615199999998</v>
      </c>
      <c r="G10" s="35">
        <f>'Тарифы ТЭ на ОТ'!G11</f>
        <v>2542.3728813559323</v>
      </c>
      <c r="H10" s="35">
        <f>'Тарифы ТЭ на ОТ'!H11</f>
        <v>3000</v>
      </c>
      <c r="I10" s="35">
        <f>'Тарифы ТЭ на ОТ'!I11</f>
        <v>2686.4406779661017</v>
      </c>
      <c r="J10" s="35">
        <f>'Тарифы ТЭ на ОТ'!J11</f>
        <v>3170</v>
      </c>
      <c r="K10" s="45"/>
      <c r="L10" s="46"/>
      <c r="M10" s="47"/>
    </row>
    <row r="11" spans="1:13" ht="11.25">
      <c r="A11" s="84" t="s">
        <v>12</v>
      </c>
      <c r="B11" s="85"/>
      <c r="C11" s="85"/>
      <c r="D11" s="85"/>
      <c r="E11" s="85"/>
      <c r="F11" s="85"/>
      <c r="G11" s="85"/>
      <c r="H11" s="85"/>
      <c r="I11" s="85"/>
      <c r="J11" s="86"/>
      <c r="K11" s="43"/>
      <c r="L11" s="41"/>
      <c r="M11" s="41"/>
    </row>
    <row r="12" spans="1:13" s="42" customFormat="1" ht="14.25" customHeight="1">
      <c r="A12" s="38" t="s">
        <v>16</v>
      </c>
      <c r="B12" s="87" t="str">
        <f>'Тарифы ТЭ на ОТ'!B13</f>
        <v>№ 298 от 26.11.2015 г.,
изм. 323 от 06.12.2016 г.,
изм. 408 от 16.12.2016 г.,
изм. 745 от 14.12.2017 г.</v>
      </c>
      <c r="C12" s="36">
        <f>'Тарифы ТЭ на ОТ'!C13</f>
        <v>12800</v>
      </c>
      <c r="D12" s="36">
        <f>'Тарифы ТЭ на ОТ'!D13</f>
        <v>15104</v>
      </c>
      <c r="E12" s="36">
        <f>'Тарифы ТЭ на ОТ'!E13</f>
        <v>13219.7</v>
      </c>
      <c r="F12" s="36">
        <f>'Тарифы ТЭ на ОТ'!F13</f>
        <v>15599.246</v>
      </c>
      <c r="G12" s="36">
        <f>'Тарифы ТЭ на ОТ'!G13</f>
        <v>2271.1864406779664</v>
      </c>
      <c r="H12" s="36">
        <f>'Тарифы ТЭ на ОТ'!H13</f>
        <v>2680</v>
      </c>
      <c r="I12" s="36">
        <f>'Тарифы ТЭ на ОТ'!I13</f>
        <v>2406.7796610169494</v>
      </c>
      <c r="J12" s="36">
        <f>'Тарифы ТЭ на ОТ'!J13</f>
        <v>2840</v>
      </c>
      <c r="K12" s="39"/>
      <c r="L12" s="40"/>
      <c r="M12" s="41"/>
    </row>
    <row r="13" spans="1:13" s="42" customFormat="1" ht="14.25" customHeight="1">
      <c r="A13" s="38" t="s">
        <v>14</v>
      </c>
      <c r="B13" s="89"/>
      <c r="C13" s="36">
        <f>'Тарифы ТЭ на ОТ'!C14</f>
        <v>12800</v>
      </c>
      <c r="D13" s="36">
        <f>'Тарифы ТЭ на ОТ'!D14</f>
        <v>15104</v>
      </c>
      <c r="E13" s="36">
        <f>'Тарифы ТЭ на ОТ'!E14</f>
        <v>13219.7</v>
      </c>
      <c r="F13" s="36">
        <f>'Тарифы ТЭ на ОТ'!F14</f>
        <v>15599.246</v>
      </c>
      <c r="G13" s="36">
        <f>'Тарифы ТЭ на ОТ'!G14</f>
        <v>2406.7796610169494</v>
      </c>
      <c r="H13" s="36">
        <f>'Тарифы ТЭ на ОТ'!H14</f>
        <v>2840</v>
      </c>
      <c r="I13" s="36">
        <f>'Тарифы ТЭ на ОТ'!I14</f>
        <v>2550.8474576271187</v>
      </c>
      <c r="J13" s="36">
        <f>'Тарифы ТЭ на ОТ'!J14</f>
        <v>3010</v>
      </c>
      <c r="K13" s="39"/>
      <c r="L13" s="40"/>
      <c r="M13" s="41"/>
    </row>
    <row r="14" spans="1:13" s="42" customFormat="1" ht="14.25" customHeight="1">
      <c r="A14" s="38" t="s">
        <v>15</v>
      </c>
      <c r="B14" s="89"/>
      <c r="C14" s="36">
        <f>'Тарифы ТЭ на ОТ'!C15</f>
        <v>12800</v>
      </c>
      <c r="D14" s="36">
        <f>'Тарифы ТЭ на ОТ'!D15</f>
        <v>15104</v>
      </c>
      <c r="E14" s="36">
        <f>'Тарифы ТЭ на ОТ'!E15</f>
        <v>13219.7</v>
      </c>
      <c r="F14" s="36">
        <f>'Тарифы ТЭ на ОТ'!F15</f>
        <v>15599.246</v>
      </c>
      <c r="G14" s="36">
        <f>'Тарифы ТЭ на ОТ'!G15</f>
        <v>2271.1864406779664</v>
      </c>
      <c r="H14" s="36">
        <f>'Тарифы ТЭ на ОТ'!H15</f>
        <v>2680</v>
      </c>
      <c r="I14" s="36">
        <f>'Тарифы ТЭ на ОТ'!I15</f>
        <v>2398.305084745763</v>
      </c>
      <c r="J14" s="36">
        <f>'Тарифы ТЭ на ОТ'!J15</f>
        <v>2830</v>
      </c>
      <c r="K14" s="39"/>
      <c r="L14" s="40"/>
      <c r="M14" s="41"/>
    </row>
    <row r="15" spans="1:13" s="42" customFormat="1" ht="16.5" customHeight="1">
      <c r="A15" s="38" t="s">
        <v>36</v>
      </c>
      <c r="B15" s="88"/>
      <c r="C15" s="36">
        <f>'Тарифы ТЭ на ОТ'!C16</f>
        <v>12800</v>
      </c>
      <c r="D15" s="36">
        <f>'Тарифы ТЭ на ОТ'!D16</f>
        <v>15104</v>
      </c>
      <c r="E15" s="36">
        <f>'Тарифы ТЭ на ОТ'!E16</f>
        <v>13219.7</v>
      </c>
      <c r="F15" s="36">
        <f>'Тарифы ТЭ на ОТ'!F16</f>
        <v>15599.246</v>
      </c>
      <c r="G15" s="36">
        <f>'Тарифы ТЭ на ОТ'!G16</f>
        <v>2271.1864406779664</v>
      </c>
      <c r="H15" s="36">
        <f>'Тарифы ТЭ на ОТ'!H16</f>
        <v>2680</v>
      </c>
      <c r="I15" s="36">
        <f>'Тарифы ТЭ на ОТ'!I16</f>
        <v>2398.305084745763</v>
      </c>
      <c r="J15" s="36">
        <f>'Тарифы ТЭ на ОТ'!J16</f>
        <v>2830</v>
      </c>
      <c r="K15" s="39"/>
      <c r="L15" s="40"/>
      <c r="M15" s="41"/>
    </row>
    <row r="16" spans="1:13" ht="11.25">
      <c r="A16" s="84" t="s">
        <v>13</v>
      </c>
      <c r="B16" s="85"/>
      <c r="C16" s="85"/>
      <c r="D16" s="85"/>
      <c r="E16" s="85"/>
      <c r="F16" s="85"/>
      <c r="G16" s="85"/>
      <c r="H16" s="85"/>
      <c r="I16" s="85"/>
      <c r="J16" s="86"/>
      <c r="K16" s="43"/>
      <c r="L16" s="41"/>
      <c r="M16" s="41"/>
    </row>
    <row r="17" spans="1:13" ht="26.25" customHeight="1">
      <c r="A17" s="38" t="s">
        <v>17</v>
      </c>
      <c r="B17" s="87" t="str">
        <f>'Тарифы ТЭ на ОТ'!B18</f>
        <v>№ 299 от 26.11.2015 г.,
изм. 324 от 06.12.2016 г.,
изм. 409 от 16.12.2016 г.,
изм. 825 от 19.12.2017 г.</v>
      </c>
      <c r="C17" s="34">
        <f>'Тарифы ТЭ на ОТ'!C18</f>
        <v>11589.37</v>
      </c>
      <c r="D17" s="34">
        <f>'Тарифы ТЭ на ОТ'!D18</f>
        <v>13675.4566</v>
      </c>
      <c r="E17" s="34">
        <f>'Тарифы ТЭ на ОТ'!E18</f>
        <v>12692.17</v>
      </c>
      <c r="F17" s="34">
        <f>'Тарифы ТЭ на ОТ'!F18</f>
        <v>14976.7606</v>
      </c>
      <c r="G17" s="34">
        <f>'Тарифы ТЭ на ОТ'!G18</f>
        <v>1644.0677966101696</v>
      </c>
      <c r="H17" s="34">
        <f>'Тарифы ТЭ на ОТ'!H18</f>
        <v>1940</v>
      </c>
      <c r="I17" s="34">
        <f>'Тарифы ТЭ на ОТ'!I18</f>
        <v>1728.813559322034</v>
      </c>
      <c r="J17" s="34">
        <f>'Тарифы ТЭ на ОТ'!J18</f>
        <v>2040</v>
      </c>
      <c r="K17" s="39"/>
      <c r="L17" s="40"/>
      <c r="M17" s="41"/>
    </row>
    <row r="18" spans="1:13" ht="27.75" customHeight="1">
      <c r="A18" s="38" t="s">
        <v>18</v>
      </c>
      <c r="B18" s="88"/>
      <c r="C18" s="34">
        <f>'Тарифы ТЭ на ОТ'!C19</f>
        <v>11589.37</v>
      </c>
      <c r="D18" s="34">
        <f>'Тарифы ТЭ на ОТ'!D19</f>
        <v>13675.4566</v>
      </c>
      <c r="E18" s="34">
        <f>'Тарифы ТЭ на ОТ'!E19</f>
        <v>12692.17</v>
      </c>
      <c r="F18" s="34">
        <f>'Тарифы ТЭ на ОТ'!F19</f>
        <v>14976.7606</v>
      </c>
      <c r="G18" s="34">
        <f>'Тарифы ТЭ на ОТ'!G19</f>
        <v>2838.983050847458</v>
      </c>
      <c r="H18" s="34">
        <f>'Тарифы ТЭ на ОТ'!H19</f>
        <v>3350</v>
      </c>
      <c r="I18" s="34">
        <f>'Тарифы ТЭ на ОТ'!I19</f>
        <v>2978.813559322034</v>
      </c>
      <c r="J18" s="34">
        <f>'Тарифы ТЭ на ОТ'!J19</f>
        <v>3515</v>
      </c>
      <c r="K18" s="39"/>
      <c r="L18" s="40"/>
      <c r="M18" s="41"/>
    </row>
    <row r="19" spans="11:13" ht="11.25">
      <c r="K19" s="41"/>
      <c r="L19" s="41"/>
      <c r="M19" s="41"/>
    </row>
    <row r="20" spans="1:12" ht="11.25">
      <c r="A20" s="79" t="s">
        <v>48</v>
      </c>
      <c r="B20" s="79"/>
      <c r="C20" s="79"/>
      <c r="D20" s="79"/>
      <c r="E20" s="79"/>
      <c r="F20" s="79"/>
      <c r="G20" s="79"/>
      <c r="H20" s="79"/>
      <c r="I20" s="79"/>
      <c r="J20" s="79"/>
      <c r="K20" s="41"/>
      <c r="L20" s="41"/>
    </row>
    <row r="21" ht="10.5" customHeight="1">
      <c r="J21" s="37" t="s">
        <v>26</v>
      </c>
    </row>
    <row r="22" spans="1:12" ht="11.25">
      <c r="A22" s="80" t="s">
        <v>0</v>
      </c>
      <c r="B22" s="80" t="s">
        <v>2</v>
      </c>
      <c r="C22" s="93" t="s">
        <v>3</v>
      </c>
      <c r="D22" s="93"/>
      <c r="E22" s="93"/>
      <c r="F22" s="93"/>
      <c r="G22" s="93" t="s">
        <v>4</v>
      </c>
      <c r="H22" s="93"/>
      <c r="I22" s="93"/>
      <c r="J22" s="93"/>
      <c r="K22" s="41"/>
      <c r="L22" s="41"/>
    </row>
    <row r="23" spans="1:12" ht="12.75" customHeight="1">
      <c r="A23" s="80"/>
      <c r="B23" s="80"/>
      <c r="C23" s="81" t="s">
        <v>27</v>
      </c>
      <c r="D23" s="82"/>
      <c r="E23" s="81" t="s">
        <v>28</v>
      </c>
      <c r="F23" s="82"/>
      <c r="G23" s="81" t="s">
        <v>27</v>
      </c>
      <c r="H23" s="82"/>
      <c r="I23" s="81" t="s">
        <v>28</v>
      </c>
      <c r="J23" s="82"/>
      <c r="K23" s="41"/>
      <c r="L23" s="41"/>
    </row>
    <row r="24" spans="1:12" ht="11.25">
      <c r="A24" s="80"/>
      <c r="B24" s="80"/>
      <c r="C24" s="32" t="s">
        <v>5</v>
      </c>
      <c r="D24" s="32" t="s">
        <v>6</v>
      </c>
      <c r="E24" s="32" t="s">
        <v>5</v>
      </c>
      <c r="F24" s="32" t="s">
        <v>6</v>
      </c>
      <c r="G24" s="32" t="s">
        <v>5</v>
      </c>
      <c r="H24" s="32" t="s">
        <v>6</v>
      </c>
      <c r="I24" s="32" t="s">
        <v>5</v>
      </c>
      <c r="J24" s="32" t="s">
        <v>6</v>
      </c>
      <c r="K24" s="41"/>
      <c r="L24" s="41"/>
    </row>
    <row r="25" spans="1:12" ht="11.25">
      <c r="A25" s="81" t="s">
        <v>8</v>
      </c>
      <c r="B25" s="83"/>
      <c r="C25" s="83"/>
      <c r="D25" s="83"/>
      <c r="E25" s="83"/>
      <c r="F25" s="83"/>
      <c r="G25" s="83"/>
      <c r="H25" s="83"/>
      <c r="I25" s="83"/>
      <c r="J25" s="83"/>
      <c r="K25" s="41"/>
      <c r="L25" s="41"/>
    </row>
    <row r="26" spans="1:12" ht="47.25" customHeight="1">
      <c r="A26" s="49" t="s">
        <v>1</v>
      </c>
      <c r="B26" s="50" t="str">
        <f>'Тарифы ТНос'!B8</f>
        <v>№ 296 от 26.11.2015 г.,
изм. 321 от 06.12.2016 г.,
изм. 406 от 16.12.2016 г.,
изм. 824 от 19.12.2017 г.</v>
      </c>
      <c r="C26" s="34">
        <f>'Тарифы ТНос'!C8</f>
        <v>119.02</v>
      </c>
      <c r="D26" s="34">
        <f>'Тарифы ТНос'!D8</f>
        <v>140.44359999999998</v>
      </c>
      <c r="E26" s="34">
        <f>'Тарифы ТНос'!E8</f>
        <v>128.9</v>
      </c>
      <c r="F26" s="34">
        <f>'Тарифы ТНос'!F8</f>
        <v>152.102</v>
      </c>
      <c r="G26" s="34">
        <f>'Тарифы ТНос'!G8</f>
        <v>77.96610169491525</v>
      </c>
      <c r="H26" s="34">
        <f>'Тарифы ТНос'!H8</f>
        <v>92</v>
      </c>
      <c r="I26" s="34">
        <f>'Тарифы ТНос'!I8</f>
        <v>76.27118644067797</v>
      </c>
      <c r="J26" s="34">
        <f>'Тарифы ТНос'!J8</f>
        <v>90</v>
      </c>
      <c r="K26" s="41"/>
      <c r="L26" s="41"/>
    </row>
    <row r="27" spans="1:12" ht="11.25">
      <c r="A27" s="84" t="s">
        <v>9</v>
      </c>
      <c r="B27" s="85"/>
      <c r="C27" s="85"/>
      <c r="D27" s="85"/>
      <c r="E27" s="85"/>
      <c r="F27" s="85"/>
      <c r="G27" s="85"/>
      <c r="H27" s="85"/>
      <c r="I27" s="85"/>
      <c r="J27" s="86"/>
      <c r="K27" s="41"/>
      <c r="L27" s="41"/>
    </row>
    <row r="28" spans="1:12" ht="29.25" customHeight="1">
      <c r="A28" s="38" t="s">
        <v>10</v>
      </c>
      <c r="B28" s="95" t="str">
        <f>'Тарифы ТНос'!B10</f>
        <v>№ 297 от 26.11.2015 г.,
изм. 193 от 10.06.2016 г.,
изм. 407 от 16.12.2016 г.
изм. 744 от 14.12.2017 г.</v>
      </c>
      <c r="C28" s="34">
        <f>'Тарифы ТНос'!C10</f>
        <v>31.73</v>
      </c>
      <c r="D28" s="34">
        <f>'Тарифы ТНос'!D10</f>
        <v>37.4414</v>
      </c>
      <c r="E28" s="34">
        <f>'Тарифы ТНос'!E10</f>
        <v>47.8</v>
      </c>
      <c r="F28" s="34">
        <f>'Тарифы ТНос'!F10</f>
        <v>56.403999999999996</v>
      </c>
      <c r="G28" s="34">
        <f>'Тарифы ТНос'!G10</f>
        <v>23.728813559322035</v>
      </c>
      <c r="H28" s="34">
        <f>'Тарифы ТНос'!H10</f>
        <v>28</v>
      </c>
      <c r="I28" s="34">
        <f>'Тарифы ТНос'!I10</f>
        <v>24.915254237288135</v>
      </c>
      <c r="J28" s="34">
        <f>'Тарифы ТНос'!J10</f>
        <v>29.4</v>
      </c>
      <c r="K28" s="41"/>
      <c r="L28" s="41"/>
    </row>
    <row r="29" spans="1:12" ht="29.25" customHeight="1">
      <c r="A29" s="38" t="s">
        <v>11</v>
      </c>
      <c r="B29" s="96"/>
      <c r="C29" s="34">
        <f>'Тарифы ТНос'!C11</f>
        <v>31.73</v>
      </c>
      <c r="D29" s="34">
        <f>'Тарифы ТНос'!D11</f>
        <v>37.4414</v>
      </c>
      <c r="E29" s="34">
        <f>'Тарифы ТНос'!E11</f>
        <v>47.8</v>
      </c>
      <c r="F29" s="34">
        <f>'Тарифы ТНос'!F11</f>
        <v>56.403999999999996</v>
      </c>
      <c r="G29" s="34">
        <f>'Тарифы ТНос'!G11</f>
        <v>23.728813559322035</v>
      </c>
      <c r="H29" s="34">
        <f>'Тарифы ТНос'!H11</f>
        <v>28</v>
      </c>
      <c r="I29" s="34">
        <f>'Тарифы ТНос'!I11</f>
        <v>24.915254237288135</v>
      </c>
      <c r="J29" s="34">
        <f>'Тарифы ТНос'!J11</f>
        <v>29.4</v>
      </c>
      <c r="K29" s="41"/>
      <c r="L29" s="41"/>
    </row>
    <row r="30" spans="1:12" ht="11.25">
      <c r="A30" s="84" t="s">
        <v>12</v>
      </c>
      <c r="B30" s="85"/>
      <c r="C30" s="85"/>
      <c r="D30" s="85"/>
      <c r="E30" s="85"/>
      <c r="F30" s="85"/>
      <c r="G30" s="85"/>
      <c r="H30" s="85"/>
      <c r="I30" s="85"/>
      <c r="J30" s="86"/>
      <c r="K30" s="41"/>
      <c r="L30" s="41"/>
    </row>
    <row r="31" spans="1:12" ht="21.75" customHeight="1">
      <c r="A31" s="38" t="s">
        <v>16</v>
      </c>
      <c r="B31" s="95" t="str">
        <f>'Тарифы ТНос'!B13</f>
        <v>№ 298 от 26.11.2015 г.,
изм. 408 от 16.12.2016 г.,
изм. 745 от 14.12.2017 г.</v>
      </c>
      <c r="C31" s="34">
        <f>'Тарифы ТНос'!C13</f>
        <v>116.46</v>
      </c>
      <c r="D31" s="34">
        <f>'Тарифы ТНос'!D13</f>
        <v>137.4228</v>
      </c>
      <c r="E31" s="34">
        <f>'Тарифы ТНос'!E13</f>
        <v>120.33</v>
      </c>
      <c r="F31" s="34">
        <f>'Тарифы ТНос'!F13</f>
        <v>141.9894</v>
      </c>
      <c r="G31" s="34">
        <f>'Тарифы ТНос'!G13</f>
        <v>81.35593220338984</v>
      </c>
      <c r="H31" s="34">
        <f>'Тарифы ТНос'!H13</f>
        <v>96</v>
      </c>
      <c r="I31" s="34">
        <f>'Тарифы ТНос'!I13</f>
        <v>76.27118644067797</v>
      </c>
      <c r="J31" s="34">
        <f>'Тарифы ТНос'!J13</f>
        <v>90</v>
      </c>
      <c r="K31" s="41"/>
      <c r="L31" s="41"/>
    </row>
    <row r="32" spans="1:12" ht="18" customHeight="1">
      <c r="A32" s="38" t="s">
        <v>14</v>
      </c>
      <c r="B32" s="96"/>
      <c r="C32" s="34">
        <f>'Тарифы ТНос'!C14</f>
        <v>83.93</v>
      </c>
      <c r="D32" s="34">
        <f>'Тарифы ТНос'!D14</f>
        <v>99.0374</v>
      </c>
      <c r="E32" s="34">
        <f>'Тарифы ТНос'!E14</f>
        <v>85.46</v>
      </c>
      <c r="F32" s="34">
        <f>'Тарифы ТНос'!F14</f>
        <v>100.84279999999998</v>
      </c>
      <c r="G32" s="34">
        <f>'Тарифы ТНос'!G14</f>
        <v>82.20338983050848</v>
      </c>
      <c r="H32" s="34">
        <f>'Тарифы ТНос'!H14</f>
        <v>97</v>
      </c>
      <c r="I32" s="34">
        <f>'Тарифы ТНос'!I14</f>
        <v>76.27118644067797</v>
      </c>
      <c r="J32" s="34">
        <f>'Тарифы ТНос'!J14</f>
        <v>90</v>
      </c>
      <c r="K32" s="41"/>
      <c r="L32" s="41"/>
    </row>
    <row r="33" spans="1:12" ht="11.25">
      <c r="A33" s="84" t="s">
        <v>13</v>
      </c>
      <c r="B33" s="85"/>
      <c r="C33" s="85"/>
      <c r="D33" s="85"/>
      <c r="E33" s="85"/>
      <c r="F33" s="85"/>
      <c r="G33" s="85"/>
      <c r="H33" s="85"/>
      <c r="I33" s="85"/>
      <c r="J33" s="86"/>
      <c r="K33" s="41"/>
      <c r="L33" s="41"/>
    </row>
    <row r="34" spans="1:12" ht="46.5" customHeight="1">
      <c r="A34" s="51" t="s">
        <v>17</v>
      </c>
      <c r="B34" s="52" t="str">
        <f>'Тарифы ТНос'!B16</f>
        <v>№ 299 от 26.11.2015,
изм. 410 от 14.12.2015,
изм. 409 от 16.12.2016,
изм. 825 от 19.12.2017 г.</v>
      </c>
      <c r="C34" s="34">
        <f>'Тарифы ТНос'!C16</f>
        <v>203.27</v>
      </c>
      <c r="D34" s="34">
        <f>'Тарифы ТНос'!D16</f>
        <v>239.8586</v>
      </c>
      <c r="E34" s="34">
        <f>'Тарифы ТНос'!E16</f>
        <v>207.88</v>
      </c>
      <c r="F34" s="34">
        <f>'Тарифы ТНос'!F16</f>
        <v>245.2984</v>
      </c>
      <c r="G34" s="34">
        <f>'Тарифы ТНос'!G16</f>
        <v>44.00000000000001</v>
      </c>
      <c r="H34" s="34">
        <f>'Тарифы ТНос'!H16</f>
        <v>51.92</v>
      </c>
      <c r="I34" s="34">
        <f>'Тарифы ТНос'!I16</f>
        <v>47</v>
      </c>
      <c r="J34" s="34">
        <f>'Тарифы ТНос'!J16</f>
        <v>55.46</v>
      </c>
      <c r="K34" s="41"/>
      <c r="L34" s="41"/>
    </row>
    <row r="35" spans="11:12" ht="11.25">
      <c r="K35" s="41"/>
      <c r="L35" s="41"/>
    </row>
    <row r="36" spans="11:12" ht="6" customHeight="1">
      <c r="K36" s="41"/>
      <c r="L36" s="41"/>
    </row>
    <row r="37" spans="1:11" ht="11.25">
      <c r="A37" s="79" t="s">
        <v>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ht="8.25" customHeight="1">
      <c r="J38" s="37"/>
    </row>
    <row r="39" spans="1:12" ht="28.5" customHeight="1">
      <c r="A39" s="80" t="s">
        <v>0</v>
      </c>
      <c r="B39" s="80" t="s">
        <v>2</v>
      </c>
      <c r="C39" s="93" t="s">
        <v>19</v>
      </c>
      <c r="D39" s="93"/>
      <c r="E39" s="81" t="s">
        <v>3</v>
      </c>
      <c r="F39" s="83"/>
      <c r="G39" s="83"/>
      <c r="H39" s="82"/>
      <c r="I39" s="81" t="s">
        <v>4</v>
      </c>
      <c r="J39" s="83"/>
      <c r="K39" s="83"/>
      <c r="L39" s="82"/>
    </row>
    <row r="40" spans="1:12" ht="12.75" customHeight="1">
      <c r="A40" s="80"/>
      <c r="B40" s="80"/>
      <c r="C40" s="93"/>
      <c r="D40" s="93"/>
      <c r="E40" s="81" t="s">
        <v>27</v>
      </c>
      <c r="F40" s="82"/>
      <c r="G40" s="81" t="s">
        <v>28</v>
      </c>
      <c r="H40" s="82"/>
      <c r="I40" s="81" t="s">
        <v>27</v>
      </c>
      <c r="J40" s="82"/>
      <c r="K40" s="81" t="s">
        <v>28</v>
      </c>
      <c r="L40" s="82"/>
    </row>
    <row r="41" spans="1:12" ht="11.25">
      <c r="A41" s="80"/>
      <c r="B41" s="80"/>
      <c r="C41" s="93"/>
      <c r="D41" s="93"/>
      <c r="E41" s="32" t="s">
        <v>5</v>
      </c>
      <c r="F41" s="32" t="s">
        <v>6</v>
      </c>
      <c r="G41" s="32" t="s">
        <v>5</v>
      </c>
      <c r="H41" s="32" t="s">
        <v>6</v>
      </c>
      <c r="I41" s="32" t="s">
        <v>5</v>
      </c>
      <c r="J41" s="32" t="s">
        <v>6</v>
      </c>
      <c r="K41" s="32" t="s">
        <v>5</v>
      </c>
      <c r="L41" s="32" t="s">
        <v>6</v>
      </c>
    </row>
    <row r="42" spans="1:12" ht="11.25">
      <c r="A42" s="81" t="s">
        <v>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1:12" ht="29.25" customHeight="1">
      <c r="A43" s="97" t="s">
        <v>1</v>
      </c>
      <c r="B43" s="78" t="str">
        <f>B26</f>
        <v>№ 296 от 26.11.2015 г.,
изм. 321 от 06.12.2016 г.,
изм. 406 от 16.12.2016 г.,
изм. 824 от 19.12.2017 г.</v>
      </c>
      <c r="C43" s="94" t="s">
        <v>20</v>
      </c>
      <c r="D43" s="94"/>
      <c r="E43" s="34">
        <f>'Тарифы откр.система'!D8</f>
        <v>12262.35</v>
      </c>
      <c r="F43" s="34">
        <f>'Тарифы откр.система'!E8</f>
        <v>14469.573</v>
      </c>
      <c r="G43" s="34">
        <f>'Тарифы откр.система'!F8</f>
        <v>12831.59</v>
      </c>
      <c r="H43" s="34">
        <f>'Тарифы откр.система'!G8</f>
        <v>15141.2762</v>
      </c>
      <c r="I43" s="34">
        <f>'Тарифы откр.система'!H8</f>
        <v>1779.6610169491526</v>
      </c>
      <c r="J43" s="34">
        <f>'Тарифы откр.система'!I8</f>
        <v>2100</v>
      </c>
      <c r="K43" s="34">
        <f>'Тарифы откр.система'!J8</f>
        <v>1898.3050847457628</v>
      </c>
      <c r="L43" s="34">
        <f>'Тарифы откр.система'!K8</f>
        <v>2240</v>
      </c>
    </row>
    <row r="44" spans="1:12" ht="24.75" customHeight="1">
      <c r="A44" s="98"/>
      <c r="B44" s="78"/>
      <c r="C44" s="94" t="s">
        <v>25</v>
      </c>
      <c r="D44" s="94"/>
      <c r="E44" s="34">
        <f>'Тарифы откр.система'!D9</f>
        <v>119.02</v>
      </c>
      <c r="F44" s="34">
        <f>'Тарифы откр.система'!E9</f>
        <v>140.44359999999998</v>
      </c>
      <c r="G44" s="34">
        <f>'Тарифы откр.система'!F9</f>
        <v>128.9</v>
      </c>
      <c r="H44" s="34">
        <f>'Тарифы откр.система'!G9</f>
        <v>152.102</v>
      </c>
      <c r="I44" s="34">
        <f>'Тарифы откр.система'!H9</f>
        <v>77.96610169491525</v>
      </c>
      <c r="J44" s="34">
        <f>'Тарифы откр.система'!I9</f>
        <v>92</v>
      </c>
      <c r="K44" s="34">
        <f>'Тарифы откр.система'!J9</f>
        <v>76.27118644067797</v>
      </c>
      <c r="L44" s="34">
        <f>'Тарифы откр.система'!K9</f>
        <v>90</v>
      </c>
    </row>
    <row r="45" spans="1:12" ht="11.25">
      <c r="A45" s="85" t="s">
        <v>9</v>
      </c>
      <c r="B45" s="85"/>
      <c r="C45" s="85"/>
      <c r="D45" s="85"/>
      <c r="E45" s="85"/>
      <c r="F45" s="85"/>
      <c r="G45" s="85"/>
      <c r="H45" s="85"/>
      <c r="I45" s="85"/>
      <c r="J45" s="85"/>
      <c r="K45" s="86"/>
      <c r="L45" s="53"/>
    </row>
    <row r="46" spans="1:12" ht="14.25" customHeight="1">
      <c r="A46" s="97" t="s">
        <v>10</v>
      </c>
      <c r="B46" s="105" t="str">
        <f>B28</f>
        <v>№ 297 от 26.11.2015 г.,
изм. 193 от 10.06.2016 г.,
изм. 407 от 16.12.2016 г.
изм. 744 от 14.12.2017 г.</v>
      </c>
      <c r="C46" s="94" t="s">
        <v>20</v>
      </c>
      <c r="D46" s="94"/>
      <c r="E46" s="34">
        <f>'Тарифы откр.система'!D11</f>
        <v>11549.73</v>
      </c>
      <c r="F46" s="34">
        <f>'Тарифы откр.система'!E11</f>
        <v>13628.6814</v>
      </c>
      <c r="G46" s="34">
        <f>'Тарифы откр.система'!F11</f>
        <v>12427.64</v>
      </c>
      <c r="H46" s="34">
        <f>'Тарифы откр.система'!G11</f>
        <v>14664.615199999998</v>
      </c>
      <c r="I46" s="34">
        <f>'Тарифы откр.система'!H11</f>
        <v>2610.169491525424</v>
      </c>
      <c r="J46" s="34">
        <f>'Тарифы откр.система'!I11</f>
        <v>3080</v>
      </c>
      <c r="K46" s="34">
        <f>'Тарифы откр.система'!J11</f>
        <v>2741.5254237288136</v>
      </c>
      <c r="L46" s="34">
        <f>'Тарифы откр.система'!K11</f>
        <v>3235</v>
      </c>
    </row>
    <row r="47" spans="1:12" ht="12.75" customHeight="1">
      <c r="A47" s="98"/>
      <c r="B47" s="106"/>
      <c r="C47" s="94" t="s">
        <v>25</v>
      </c>
      <c r="D47" s="94"/>
      <c r="E47" s="34">
        <f>'Тарифы откр.система'!D12</f>
        <v>31.73</v>
      </c>
      <c r="F47" s="34">
        <f>'Тарифы откр.система'!E12</f>
        <v>37.4414</v>
      </c>
      <c r="G47" s="34">
        <f>'Тарифы откр.система'!F12</f>
        <v>35.71</v>
      </c>
      <c r="H47" s="34">
        <f>'Тарифы откр.система'!G12</f>
        <v>42.1378</v>
      </c>
      <c r="I47" s="34">
        <f>'Тарифы откр.система'!H12</f>
        <v>23.728813559322035</v>
      </c>
      <c r="J47" s="34">
        <f>'Тарифы откр.система'!I12</f>
        <v>28</v>
      </c>
      <c r="K47" s="34">
        <f>'Тарифы откр.система'!J12</f>
        <v>24.915254237288135</v>
      </c>
      <c r="L47" s="34">
        <f>'Тарифы откр.система'!K12</f>
        <v>29.4</v>
      </c>
    </row>
    <row r="48" spans="1:12" ht="11.25">
      <c r="A48" s="97" t="s">
        <v>11</v>
      </c>
      <c r="B48" s="106"/>
      <c r="C48" s="94" t="s">
        <v>20</v>
      </c>
      <c r="D48" s="94"/>
      <c r="E48" s="34">
        <f>'Тарифы откр.система'!D14</f>
        <v>11549.73</v>
      </c>
      <c r="F48" s="34">
        <f>'Тарифы откр.система'!E14</f>
        <v>13628.6814</v>
      </c>
      <c r="G48" s="34">
        <f>'Тарифы откр.система'!F14</f>
        <v>12427.64</v>
      </c>
      <c r="H48" s="34">
        <f>'Тарифы откр.система'!G14</f>
        <v>14664.615199999998</v>
      </c>
      <c r="I48" s="34">
        <f>'Тарифы откр.система'!H14</f>
        <v>2542.3728813559323</v>
      </c>
      <c r="J48" s="34">
        <f>'Тарифы откр.система'!I14</f>
        <v>3000</v>
      </c>
      <c r="K48" s="34">
        <f>'Тарифы откр.система'!J14</f>
        <v>2686.4406779661017</v>
      </c>
      <c r="L48" s="34">
        <f>'Тарифы откр.система'!K14</f>
        <v>3170</v>
      </c>
    </row>
    <row r="49" spans="1:12" ht="20.25" customHeight="1">
      <c r="A49" s="98"/>
      <c r="B49" s="107"/>
      <c r="C49" s="94" t="s">
        <v>25</v>
      </c>
      <c r="D49" s="94"/>
      <c r="E49" s="34">
        <v>31.73</v>
      </c>
      <c r="F49" s="34">
        <v>37.4414</v>
      </c>
      <c r="G49" s="34">
        <f>'Тарифы откр.система'!F15</f>
        <v>35.71</v>
      </c>
      <c r="H49" s="34">
        <f>'Тарифы откр.система'!G15</f>
        <v>42.1378</v>
      </c>
      <c r="I49" s="34">
        <f>'Тарифы откр.система'!H15</f>
        <v>23.728813559322035</v>
      </c>
      <c r="J49" s="34">
        <f>'Тарифы откр.система'!I15</f>
        <v>28</v>
      </c>
      <c r="K49" s="34">
        <f>'Тарифы откр.система'!J15</f>
        <v>24.915254237288135</v>
      </c>
      <c r="L49" s="34">
        <f>'Тарифы откр.система'!K15</f>
        <v>29.4</v>
      </c>
    </row>
    <row r="50" spans="1:12" ht="11.25">
      <c r="A50" s="84" t="s">
        <v>12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53"/>
    </row>
    <row r="51" spans="1:12" ht="11.25">
      <c r="A51" s="103" t="s">
        <v>16</v>
      </c>
      <c r="B51" s="105" t="s">
        <v>35</v>
      </c>
      <c r="C51" s="94" t="s">
        <v>20</v>
      </c>
      <c r="D51" s="94"/>
      <c r="E51" s="34">
        <f>'Тарифы откр.система'!D18</f>
        <v>12800</v>
      </c>
      <c r="F51" s="34">
        <f>'Тарифы откр.система'!E18</f>
        <v>15104</v>
      </c>
      <c r="G51" s="34">
        <f>'Тарифы откр.система'!F18</f>
        <v>13219.7</v>
      </c>
      <c r="H51" s="34">
        <f>'Тарифы откр.система'!G18</f>
        <v>15599.246</v>
      </c>
      <c r="I51" s="34">
        <f>'Тарифы откр.система'!H18</f>
        <v>2271.1864406779664</v>
      </c>
      <c r="J51" s="34">
        <f>'Тарифы откр.система'!I18</f>
        <v>2680</v>
      </c>
      <c r="K51" s="34">
        <f>'Тарифы откр.система'!J18</f>
        <v>2406.7796610169494</v>
      </c>
      <c r="L51" s="34">
        <f>'Тарифы откр.система'!K18</f>
        <v>2840</v>
      </c>
    </row>
    <row r="52" spans="1:12" ht="12.75" customHeight="1">
      <c r="A52" s="104"/>
      <c r="B52" s="106"/>
      <c r="C52" s="94" t="s">
        <v>25</v>
      </c>
      <c r="D52" s="94"/>
      <c r="E52" s="34">
        <f>'Тарифы откр.система'!D19</f>
        <v>116.46</v>
      </c>
      <c r="F52" s="34">
        <f>'Тарифы откр.система'!E19</f>
        <v>137.4228</v>
      </c>
      <c r="G52" s="34">
        <f>'Тарифы откр.система'!F19</f>
        <v>120.33</v>
      </c>
      <c r="H52" s="34">
        <f>'Тарифы откр.система'!G19</f>
        <v>141.9894</v>
      </c>
      <c r="I52" s="34">
        <f>'Тарифы откр.система'!H19</f>
        <v>81.35593220338984</v>
      </c>
      <c r="J52" s="34">
        <f>'Тарифы откр.система'!I19</f>
        <v>96</v>
      </c>
      <c r="K52" s="34">
        <f>'Тарифы откр.система'!J19</f>
        <v>76.27118644067797</v>
      </c>
      <c r="L52" s="34">
        <f>'Тарифы откр.система'!K19</f>
        <v>90</v>
      </c>
    </row>
    <row r="53" spans="1:12" ht="11.25">
      <c r="A53" s="103" t="s">
        <v>14</v>
      </c>
      <c r="B53" s="106"/>
      <c r="C53" s="94" t="s">
        <v>20</v>
      </c>
      <c r="D53" s="94"/>
      <c r="E53" s="34">
        <f>'Тарифы откр.система'!D20</f>
        <v>12800</v>
      </c>
      <c r="F53" s="34">
        <f>'Тарифы откр.система'!E20</f>
        <v>15104</v>
      </c>
      <c r="G53" s="34">
        <f>'Тарифы откр.система'!F20</f>
        <v>13219.7</v>
      </c>
      <c r="H53" s="34">
        <f>'Тарифы откр.система'!G20</f>
        <v>15599.246</v>
      </c>
      <c r="I53" s="34">
        <f>'Тарифы откр.система'!H20</f>
        <v>2406.7796610169494</v>
      </c>
      <c r="J53" s="34">
        <f>'Тарифы откр.система'!I20</f>
        <v>2840</v>
      </c>
      <c r="K53" s="34">
        <f>'Тарифы откр.система'!J20</f>
        <v>2550.8474576271187</v>
      </c>
      <c r="L53" s="34">
        <f>'Тарифы откр.система'!K20</f>
        <v>3010</v>
      </c>
    </row>
    <row r="54" spans="1:12" ht="12.75" customHeight="1">
      <c r="A54" s="104"/>
      <c r="B54" s="107"/>
      <c r="C54" s="94" t="s">
        <v>25</v>
      </c>
      <c r="D54" s="94"/>
      <c r="E54" s="34">
        <f>'Тарифы откр.система'!D21</f>
        <v>83.93</v>
      </c>
      <c r="F54" s="34">
        <f>'Тарифы откр.система'!E21</f>
        <v>99.0374</v>
      </c>
      <c r="G54" s="34">
        <f>'Тарифы откр.система'!F21</f>
        <v>85.46</v>
      </c>
      <c r="H54" s="34">
        <f>'Тарифы откр.система'!G21</f>
        <v>100.84279999999998</v>
      </c>
      <c r="I54" s="34">
        <f>'Тарифы откр.система'!H21</f>
        <v>82.20338983050848</v>
      </c>
      <c r="J54" s="34">
        <f>'Тарифы откр.система'!I21</f>
        <v>97</v>
      </c>
      <c r="K54" s="34">
        <f>'Тарифы откр.система'!J21</f>
        <v>76.27118644067797</v>
      </c>
      <c r="L54" s="34">
        <f>'Тарифы откр.система'!K21</f>
        <v>90</v>
      </c>
    </row>
    <row r="55" spans="1:12" ht="11.25">
      <c r="A55" s="84" t="s">
        <v>13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53"/>
    </row>
    <row r="56" spans="1:12" ht="48.75" customHeight="1">
      <c r="A56" s="51" t="s">
        <v>17</v>
      </c>
      <c r="B56" s="52" t="str">
        <f>B34</f>
        <v>№ 299 от 26.11.2015,
изм. 410 от 14.12.2015,
изм. 409 от 16.12.2016,
изм. 825 от 19.12.2017 г.</v>
      </c>
      <c r="C56" s="94" t="s">
        <v>20</v>
      </c>
      <c r="D56" s="94"/>
      <c r="E56" s="34">
        <f>'Тарифы откр.система'!D23</f>
        <v>11589.37</v>
      </c>
      <c r="F56" s="34">
        <f>'Тарифы откр.система'!E23</f>
        <v>13675.4566</v>
      </c>
      <c r="G56" s="34">
        <f>'Тарифы откр.система'!F23</f>
        <v>12692.17</v>
      </c>
      <c r="H56" s="34">
        <f>'Тарифы откр.система'!G23</f>
        <v>14976.7606</v>
      </c>
      <c r="I56" s="34">
        <f>'Тарифы откр.система'!H23</f>
        <v>1644.0677966101696</v>
      </c>
      <c r="J56" s="34">
        <f>'Тарифы откр.система'!I23</f>
        <v>1940</v>
      </c>
      <c r="K56" s="34">
        <f>'Тарифы откр.система'!J23</f>
        <v>1728.813559322034</v>
      </c>
      <c r="L56" s="34">
        <f>'Тарифы откр.система'!K23</f>
        <v>2040</v>
      </c>
    </row>
    <row r="58" spans="1:11" ht="11.25">
      <c r="A58" s="79" t="s">
        <v>50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ht="10.5" customHeight="1">
      <c r="J59" s="37"/>
    </row>
    <row r="60" spans="1:12" ht="12.75" customHeight="1">
      <c r="A60" s="80" t="s">
        <v>0</v>
      </c>
      <c r="B60" s="80" t="s">
        <v>2</v>
      </c>
      <c r="C60" s="93" t="s">
        <v>22</v>
      </c>
      <c r="D60" s="93"/>
      <c r="E60" s="81" t="s">
        <v>3</v>
      </c>
      <c r="F60" s="83"/>
      <c r="G60" s="83"/>
      <c r="H60" s="82"/>
      <c r="I60" s="81" t="s">
        <v>4</v>
      </c>
      <c r="J60" s="83"/>
      <c r="K60" s="83"/>
      <c r="L60" s="82"/>
    </row>
    <row r="61" spans="1:12" ht="12.75" customHeight="1">
      <c r="A61" s="80"/>
      <c r="B61" s="80"/>
      <c r="C61" s="93"/>
      <c r="D61" s="93"/>
      <c r="E61" s="81" t="s">
        <v>27</v>
      </c>
      <c r="F61" s="82"/>
      <c r="G61" s="81" t="s">
        <v>28</v>
      </c>
      <c r="H61" s="82"/>
      <c r="I61" s="81" t="s">
        <v>27</v>
      </c>
      <c r="J61" s="82"/>
      <c r="K61" s="81" t="s">
        <v>28</v>
      </c>
      <c r="L61" s="82"/>
    </row>
    <row r="62" spans="1:12" ht="11.25">
      <c r="A62" s="80"/>
      <c r="B62" s="80"/>
      <c r="C62" s="93"/>
      <c r="D62" s="93"/>
      <c r="E62" s="32" t="s">
        <v>5</v>
      </c>
      <c r="F62" s="32" t="s">
        <v>6</v>
      </c>
      <c r="G62" s="32" t="s">
        <v>5</v>
      </c>
      <c r="H62" s="32" t="s">
        <v>6</v>
      </c>
      <c r="I62" s="32" t="s">
        <v>5</v>
      </c>
      <c r="J62" s="32" t="s">
        <v>6</v>
      </c>
      <c r="K62" s="32" t="s">
        <v>5</v>
      </c>
      <c r="L62" s="32" t="s">
        <v>6</v>
      </c>
    </row>
    <row r="63" spans="1:12" ht="11.25">
      <c r="A63" s="81" t="s">
        <v>13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</row>
    <row r="64" spans="1:12" ht="27.75" customHeight="1">
      <c r="A64" s="97" t="s">
        <v>21</v>
      </c>
      <c r="B64" s="78" t="s">
        <v>51</v>
      </c>
      <c r="C64" s="99" t="s">
        <v>23</v>
      </c>
      <c r="D64" s="100"/>
      <c r="E64" s="34">
        <f>'Тарифы закр.система'!D8</f>
        <v>11589.37</v>
      </c>
      <c r="F64" s="34">
        <f>'Тарифы закр.система'!E8</f>
        <v>13675.4566</v>
      </c>
      <c r="G64" s="34">
        <f>'Тарифы закр.система'!F8</f>
        <v>12692.17</v>
      </c>
      <c r="H64" s="34">
        <f>'Тарифы закр.система'!G8</f>
        <v>14976.7606</v>
      </c>
      <c r="I64" s="34">
        <f>'Тарифы закр.система'!H8</f>
        <v>1644.0677966101696</v>
      </c>
      <c r="J64" s="34">
        <f>'Тарифы закр.система'!I8</f>
        <v>1940</v>
      </c>
      <c r="K64" s="34">
        <f>'Тарифы закр.система'!J8</f>
        <v>1728.813559322034</v>
      </c>
      <c r="L64" s="34">
        <f>'Тарифы закр.система'!K8</f>
        <v>2040</v>
      </c>
    </row>
    <row r="65" spans="1:12" ht="24" customHeight="1">
      <c r="A65" s="98"/>
      <c r="B65" s="78"/>
      <c r="C65" s="101" t="s">
        <v>24</v>
      </c>
      <c r="D65" s="102"/>
      <c r="E65" s="34">
        <f>'Тарифы закр.система'!D9</f>
        <v>203.27</v>
      </c>
      <c r="F65" s="34">
        <f>'Тарифы закр.система'!E9</f>
        <v>239.8586</v>
      </c>
      <c r="G65" s="34">
        <f>'Тарифы закр.система'!F9</f>
        <v>207.88</v>
      </c>
      <c r="H65" s="34">
        <f>'Тарифы закр.система'!G9</f>
        <v>245.2984</v>
      </c>
      <c r="I65" s="34">
        <f>'Тарифы закр.система'!H9</f>
        <v>44.00000000000001</v>
      </c>
      <c r="J65" s="34">
        <f>'Тарифы закр.система'!I9</f>
        <v>51.92</v>
      </c>
      <c r="K65" s="34">
        <f>'Тарифы закр.система'!J9</f>
        <v>47</v>
      </c>
      <c r="L65" s="34">
        <f>'Тарифы закр.система'!K9</f>
        <v>55.46</v>
      </c>
    </row>
  </sheetData>
  <sheetProtection/>
  <mergeCells count="79">
    <mergeCell ref="A48:A49"/>
    <mergeCell ref="C51:D51"/>
    <mergeCell ref="C52:D52"/>
    <mergeCell ref="C53:D53"/>
    <mergeCell ref="C54:D54"/>
    <mergeCell ref="A50:K50"/>
    <mergeCell ref="G61:H61"/>
    <mergeCell ref="C46:D46"/>
    <mergeCell ref="C47:D47"/>
    <mergeCell ref="C48:D48"/>
    <mergeCell ref="C49:D49"/>
    <mergeCell ref="A51:A52"/>
    <mergeCell ref="B51:B54"/>
    <mergeCell ref="A53:A54"/>
    <mergeCell ref="A46:A47"/>
    <mergeCell ref="B46:B49"/>
    <mergeCell ref="A64:A65"/>
    <mergeCell ref="A33:J33"/>
    <mergeCell ref="K61:L61"/>
    <mergeCell ref="C60:D62"/>
    <mergeCell ref="C64:D64"/>
    <mergeCell ref="C65:D65"/>
    <mergeCell ref="A63:L63"/>
    <mergeCell ref="C39:D41"/>
    <mergeCell ref="A42:L42"/>
    <mergeCell ref="E60:H60"/>
    <mergeCell ref="C43:D43"/>
    <mergeCell ref="C44:D44"/>
    <mergeCell ref="E39:H39"/>
    <mergeCell ref="A37:K37"/>
    <mergeCell ref="A39:A41"/>
    <mergeCell ref="A60:A62"/>
    <mergeCell ref="B60:B62"/>
    <mergeCell ref="A58:K58"/>
    <mergeCell ref="I60:L60"/>
    <mergeCell ref="E61:F61"/>
    <mergeCell ref="A55:K55"/>
    <mergeCell ref="C56:D56"/>
    <mergeCell ref="A45:K45"/>
    <mergeCell ref="A25:J25"/>
    <mergeCell ref="A27:J27"/>
    <mergeCell ref="B28:B29"/>
    <mergeCell ref="A30:J30"/>
    <mergeCell ref="B31:B32"/>
    <mergeCell ref="A43:A44"/>
    <mergeCell ref="B43:B44"/>
    <mergeCell ref="A20:J20"/>
    <mergeCell ref="A22:A24"/>
    <mergeCell ref="B22:B24"/>
    <mergeCell ref="C22:F22"/>
    <mergeCell ref="G22:J22"/>
    <mergeCell ref="C23:D23"/>
    <mergeCell ref="E23:F23"/>
    <mergeCell ref="G23:H23"/>
    <mergeCell ref="I23:J23"/>
    <mergeCell ref="A1:J1"/>
    <mergeCell ref="A3:A5"/>
    <mergeCell ref="B3:B5"/>
    <mergeCell ref="C3:F3"/>
    <mergeCell ref="G3:J3"/>
    <mergeCell ref="C4:D4"/>
    <mergeCell ref="E4:F4"/>
    <mergeCell ref="G4:H4"/>
    <mergeCell ref="I4:J4"/>
    <mergeCell ref="A11:J11"/>
    <mergeCell ref="A16:J16"/>
    <mergeCell ref="B17:B18"/>
    <mergeCell ref="A6:J6"/>
    <mergeCell ref="A8:J8"/>
    <mergeCell ref="B9:B10"/>
    <mergeCell ref="B12:B15"/>
    <mergeCell ref="B39:B41"/>
    <mergeCell ref="E40:F40"/>
    <mergeCell ref="G40:H40"/>
    <mergeCell ref="I40:J40"/>
    <mergeCell ref="I39:L39"/>
    <mergeCell ref="K40:L40"/>
    <mergeCell ref="I61:J61"/>
    <mergeCell ref="B64:B65"/>
  </mergeCells>
  <printOptions/>
  <pageMargins left="0.2362204724409449" right="0.2362204724409449" top="0.2755905511811024" bottom="0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2023-11-21T04:33:54Z</dcterms:modified>
  <cp:category/>
  <cp:version/>
  <cp:contentType/>
  <cp:contentStatus/>
</cp:coreProperties>
</file>